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nhNhu\Desktop\"/>
    </mc:Choice>
  </mc:AlternateContent>
  <xr:revisionPtr revIDLastSave="0" documentId="13_ncr:1_{4727888A-16C4-4308-971F-086F32A50A4E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310" xr2:uid="{00000000-000D-0000-FFFF-FFFF00000000}"/>
  </bookViews>
  <sheets>
    <sheet name="TKB ban hanh" sheetId="1" r:id="rId1"/>
    <sheet name="TKB du kien" sheetId="4" r:id="rId2"/>
  </sheets>
  <definedNames>
    <definedName name="_xlnm._FilterDatabase" localSheetId="0" hidden="1">'TKB ban hanh'!$A$7:$O$43</definedName>
    <definedName name="_xlnm._FilterDatabase" localSheetId="1" hidden="1">'TKB du kien'!$A$7:$O$77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0" i="4" l="1"/>
  <c r="O80" i="4" s="1"/>
  <c r="N78" i="4"/>
  <c r="O78" i="4" s="1"/>
  <c r="K78" i="4" s="1"/>
  <c r="N77" i="4"/>
  <c r="O77" i="4" s="1"/>
  <c r="K77" i="4" s="1"/>
  <c r="N76" i="4"/>
  <c r="O76" i="4" s="1"/>
  <c r="K76" i="4" s="1"/>
  <c r="N75" i="4"/>
  <c r="O75" i="4" s="1"/>
  <c r="K75" i="4" s="1"/>
  <c r="N74" i="4"/>
  <c r="O74" i="4" s="1"/>
  <c r="K74" i="4" s="1"/>
  <c r="N73" i="4"/>
  <c r="O73" i="4" s="1"/>
  <c r="K73" i="4" s="1"/>
  <c r="N72" i="4"/>
  <c r="O72" i="4" s="1"/>
  <c r="K72" i="4" s="1"/>
  <c r="N71" i="4"/>
  <c r="O71" i="4" s="1"/>
  <c r="K71" i="4" s="1"/>
  <c r="O70" i="4"/>
  <c r="K70" i="4" s="1"/>
  <c r="N70" i="4"/>
  <c r="N69" i="4"/>
  <c r="O69" i="4" s="1"/>
  <c r="K69" i="4" s="1"/>
  <c r="N68" i="4"/>
  <c r="O68" i="4" s="1"/>
  <c r="K68" i="4" s="1"/>
  <c r="O67" i="4"/>
  <c r="K67" i="4" s="1"/>
  <c r="N67" i="4"/>
  <c r="O66" i="4"/>
  <c r="K66" i="4" s="1"/>
  <c r="N66" i="4"/>
  <c r="N65" i="4"/>
  <c r="O65" i="4" s="1"/>
  <c r="K65" i="4" s="1"/>
  <c r="N64" i="4"/>
  <c r="O64" i="4" s="1"/>
  <c r="K64" i="4" s="1"/>
  <c r="O63" i="4"/>
  <c r="K63" i="4" s="1"/>
  <c r="N63" i="4"/>
  <c r="N62" i="4"/>
  <c r="O62" i="4" s="1"/>
  <c r="K62" i="4" s="1"/>
  <c r="N61" i="4"/>
  <c r="O61" i="4" s="1"/>
  <c r="K61" i="4" s="1"/>
  <c r="N60" i="4"/>
  <c r="O60" i="4" s="1"/>
  <c r="K60" i="4" s="1"/>
  <c r="N59" i="4"/>
  <c r="O59" i="4" s="1"/>
  <c r="K59" i="4" s="1"/>
  <c r="N58" i="4"/>
  <c r="O58" i="4" s="1"/>
  <c r="K58" i="4" s="1"/>
  <c r="N57" i="4"/>
  <c r="O57" i="4" s="1"/>
  <c r="K57" i="4" s="1"/>
  <c r="N56" i="4"/>
  <c r="O56" i="4" s="1"/>
  <c r="K56" i="4" s="1"/>
  <c r="N55" i="4"/>
  <c r="N54" i="4"/>
  <c r="N53" i="4"/>
  <c r="N52" i="4"/>
  <c r="N51" i="4"/>
  <c r="N50" i="4"/>
  <c r="N49" i="4"/>
  <c r="O49" i="4" s="1"/>
  <c r="K49" i="4" s="1"/>
  <c r="N48" i="4"/>
  <c r="O48" i="4" s="1"/>
  <c r="K48" i="4" s="1"/>
  <c r="N47" i="4"/>
  <c r="O47" i="4" s="1"/>
  <c r="K47" i="4" s="1"/>
  <c r="O46" i="4"/>
  <c r="K46" i="4" s="1"/>
  <c r="N46" i="4"/>
  <c r="N45" i="4"/>
  <c r="O45" i="4" s="1"/>
  <c r="K45" i="4" s="1"/>
  <c r="N44" i="4"/>
  <c r="O44" i="4" s="1"/>
  <c r="K44" i="4" s="1"/>
  <c r="N43" i="4"/>
  <c r="O43" i="4" s="1"/>
  <c r="K43" i="4" s="1"/>
  <c r="N42" i="4"/>
  <c r="O42" i="4" s="1"/>
  <c r="K42" i="4" s="1"/>
  <c r="N41" i="4"/>
  <c r="O41" i="4" s="1"/>
  <c r="K41" i="4" s="1"/>
  <c r="N40" i="4"/>
  <c r="O40" i="4" s="1"/>
  <c r="K40" i="4" s="1"/>
  <c r="N39" i="4"/>
  <c r="O39" i="4" s="1"/>
  <c r="K39" i="4" s="1"/>
  <c r="N38" i="4"/>
  <c r="O38" i="4" s="1"/>
  <c r="K38" i="4" s="1"/>
  <c r="N37" i="4"/>
  <c r="O37" i="4" s="1"/>
  <c r="K37" i="4" s="1"/>
  <c r="N36" i="4"/>
  <c r="O36" i="4" s="1"/>
  <c r="K36" i="4" s="1"/>
  <c r="N35" i="4"/>
  <c r="O35" i="4" s="1"/>
  <c r="K35" i="4" s="1"/>
  <c r="N34" i="4"/>
  <c r="O34" i="4" s="1"/>
  <c r="K34" i="4" s="1"/>
  <c r="N33" i="4"/>
  <c r="O33" i="4" s="1"/>
  <c r="K33" i="4" s="1"/>
  <c r="O32" i="4"/>
  <c r="K32" i="4" s="1"/>
  <c r="N32" i="4"/>
  <c r="N31" i="4"/>
  <c r="O31" i="4" s="1"/>
  <c r="K31" i="4"/>
  <c r="N30" i="4"/>
  <c r="O30" i="4" s="1"/>
  <c r="K30" i="4"/>
  <c r="N29" i="4"/>
  <c r="O29" i="4" s="1"/>
  <c r="K29" i="4"/>
  <c r="N28" i="4"/>
  <c r="O28" i="4" s="1"/>
  <c r="K28" i="4"/>
  <c r="N27" i="4"/>
  <c r="O27" i="4" s="1"/>
  <c r="K27" i="4"/>
  <c r="N26" i="4"/>
  <c r="O26" i="4" s="1"/>
  <c r="K26" i="4"/>
  <c r="N25" i="4"/>
  <c r="O25" i="4" s="1"/>
  <c r="K25" i="4"/>
  <c r="O24" i="4"/>
  <c r="K24" i="4" s="1"/>
  <c r="N24" i="4"/>
  <c r="N23" i="4"/>
  <c r="O23" i="4" s="1"/>
  <c r="K23" i="4" s="1"/>
  <c r="O22" i="4"/>
  <c r="K22" i="4" s="1"/>
  <c r="N22" i="4"/>
  <c r="N21" i="4"/>
  <c r="O21" i="4" s="1"/>
  <c r="K21" i="4" s="1"/>
  <c r="N20" i="4"/>
  <c r="O20" i="4" s="1"/>
  <c r="K20" i="4" s="1"/>
  <c r="N19" i="4"/>
  <c r="O19" i="4" s="1"/>
  <c r="K19" i="4" s="1"/>
  <c r="N18" i="4"/>
  <c r="O18" i="4" s="1"/>
  <c r="K18" i="4" s="1"/>
  <c r="N17" i="4"/>
  <c r="O17" i="4" s="1"/>
  <c r="K17" i="4" s="1"/>
  <c r="N16" i="4"/>
  <c r="O16" i="4" s="1"/>
  <c r="K16" i="4" s="1"/>
  <c r="N15" i="4"/>
  <c r="O15" i="4" s="1"/>
  <c r="K15" i="4" s="1"/>
  <c r="N14" i="4"/>
  <c r="O14" i="4" s="1"/>
  <c r="K14" i="4" s="1"/>
  <c r="N13" i="4"/>
  <c r="O13" i="4" s="1"/>
  <c r="K13" i="4" s="1"/>
  <c r="N12" i="4"/>
  <c r="O12" i="4" s="1"/>
  <c r="K12" i="4" s="1"/>
  <c r="N11" i="4"/>
  <c r="O11" i="4" s="1"/>
  <c r="K11" i="4" s="1"/>
  <c r="N10" i="4"/>
  <c r="O10" i="4" s="1"/>
  <c r="K10" i="4" s="1"/>
  <c r="N9" i="4"/>
  <c r="O9" i="4" s="1"/>
  <c r="K9" i="4" s="1"/>
  <c r="N42" i="1" l="1"/>
  <c r="O42" i="1" s="1"/>
  <c r="K42" i="1" s="1"/>
  <c r="N30" i="1" l="1"/>
  <c r="O30" i="1" s="1"/>
  <c r="N37" i="1"/>
  <c r="O37" i="1" s="1"/>
  <c r="K37" i="1" s="1"/>
  <c r="N40" i="1"/>
  <c r="O40" i="1" s="1"/>
  <c r="K40" i="1" s="1"/>
  <c r="N39" i="1"/>
  <c r="O39" i="1" s="1"/>
  <c r="K39" i="1" s="1"/>
  <c r="N43" i="1"/>
  <c r="O43" i="1" s="1"/>
  <c r="K43" i="1" s="1"/>
  <c r="N41" i="1" l="1"/>
  <c r="O41" i="1" s="1"/>
  <c r="K41" i="1" s="1"/>
  <c r="N38" i="1"/>
  <c r="O38" i="1" s="1"/>
  <c r="K38" i="1" s="1"/>
  <c r="N36" i="1"/>
  <c r="O36" i="1" s="1"/>
  <c r="K36" i="1" s="1"/>
  <c r="K19" i="1" l="1"/>
  <c r="K18" i="1"/>
  <c r="K17" i="1"/>
  <c r="K16" i="1"/>
  <c r="N32" i="1"/>
  <c r="O32" i="1" s="1"/>
  <c r="K32" i="1" s="1"/>
  <c r="N33" i="1"/>
  <c r="O33" i="1" s="1"/>
  <c r="K33" i="1" s="1"/>
  <c r="N34" i="1"/>
  <c r="O34" i="1" s="1"/>
  <c r="K34" i="1" s="1"/>
  <c r="N15" i="1"/>
  <c r="O15" i="1" s="1"/>
  <c r="K15" i="1" s="1"/>
  <c r="N35" i="1"/>
  <c r="O35" i="1" s="1"/>
  <c r="K35" i="1" s="1"/>
  <c r="N24" i="1"/>
  <c r="O24" i="1" s="1"/>
  <c r="K24" i="1" s="1"/>
  <c r="N25" i="1"/>
  <c r="O25" i="1" s="1"/>
  <c r="K25" i="1" s="1"/>
  <c r="N13" i="1"/>
  <c r="O13" i="1" s="1"/>
  <c r="K13" i="1" s="1"/>
  <c r="N14" i="1"/>
  <c r="O14" i="1" s="1"/>
  <c r="K14" i="1" s="1"/>
  <c r="N21" i="1"/>
  <c r="O21" i="1" s="1"/>
  <c r="K21" i="1" s="1"/>
  <c r="N22" i="1"/>
  <c r="O22" i="1" s="1"/>
  <c r="K22" i="1" s="1"/>
  <c r="N23" i="1"/>
  <c r="O23" i="1" s="1"/>
  <c r="K23" i="1" s="1"/>
  <c r="N31" i="1"/>
  <c r="O31" i="1" s="1"/>
  <c r="K31" i="1" s="1"/>
  <c r="N27" i="1" l="1"/>
  <c r="N28" i="1"/>
  <c r="N29" i="1"/>
  <c r="N16" i="1"/>
  <c r="O16" i="1" s="1"/>
  <c r="N17" i="1"/>
  <c r="O17" i="1" s="1"/>
  <c r="N18" i="1"/>
  <c r="O18" i="1" s="1"/>
  <c r="N19" i="1"/>
  <c r="O19" i="1" s="1"/>
  <c r="N20" i="1"/>
  <c r="O20" i="1" s="1"/>
  <c r="K20" i="1" s="1"/>
  <c r="N9" i="1"/>
  <c r="O9" i="1" s="1"/>
  <c r="K9" i="1" s="1"/>
  <c r="N10" i="1"/>
  <c r="O10" i="1" s="1"/>
  <c r="K10" i="1" s="1"/>
  <c r="N11" i="1"/>
  <c r="O11" i="1" s="1"/>
  <c r="K11" i="1" s="1"/>
  <c r="N12" i="1"/>
  <c r="O12" i="1" s="1"/>
  <c r="K12" i="1" s="1"/>
  <c r="K30" i="1"/>
  <c r="N44" i="1"/>
  <c r="O44" i="1" s="1"/>
  <c r="N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Khoa đề nghị số tiết học/tuần phù hợp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I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Khoa đề nghị số tiết học/tuần phù hợp </t>
        </r>
      </text>
    </comment>
  </commentList>
</comments>
</file>

<file path=xl/sharedStrings.xml><?xml version="1.0" encoding="utf-8"?>
<sst xmlns="http://schemas.openxmlformats.org/spreadsheetml/2006/main" count="537" uniqueCount="207">
  <si>
    <t>STT</t>
  </si>
  <si>
    <t>LỚP</t>
  </si>
  <si>
    <t>TÊN HỌC PHẦN</t>
  </si>
  <si>
    <t>TỔ CHỨC 
GIẢNG DẠY TRỰC TUYẾN</t>
  </si>
  <si>
    <t>GHI CHÚ</t>
  </si>
  <si>
    <t>GV 
GIẢNG DẠY</t>
  </si>
  <si>
    <t>Phân tích hoạt động kinh doanh</t>
  </si>
  <si>
    <t xml:space="preserve">Tìm hiểu sức bền, nguyên lý – chi tiết máy </t>
  </si>
  <si>
    <t>Hàn hồ quang tay cơ bản</t>
  </si>
  <si>
    <t>CĐ CK42 + TC CK42 + TC CGKL42</t>
  </si>
  <si>
    <t>Đào Quốc Khánh</t>
  </si>
  <si>
    <t>Huỳnh Thanh Cường
Nguyễn Ngọc Cường</t>
  </si>
  <si>
    <t xml:space="preserve">CĐ HAN42 + TC HAN42
 + CĐ OTO42 + TC OTO42 + TC CK41 </t>
  </si>
  <si>
    <t>Thiết kế trên máy tính</t>
  </si>
  <si>
    <t>CĐ CGKL41 + TC CK41</t>
  </si>
  <si>
    <t>Bùi Mạnh Tuấn</t>
  </si>
  <si>
    <t>Đọc và thiết kế bản vẽ cơ khí</t>
  </si>
  <si>
    <t>Nguyễn Ngọc Huệ
Đoàn Kim Sương</t>
  </si>
  <si>
    <t>TC OTO 42A,B</t>
  </si>
  <si>
    <t>TC CGKL42 + CĐ OTO42 + TC OTO42A,B + CĐ HAN42 + TC HAN42</t>
  </si>
  <si>
    <t xml:space="preserve">Thực hành phay CNC cơ bản </t>
  </si>
  <si>
    <t>CĐ CK41</t>
  </si>
  <si>
    <t>Kỹ thuật chung ô tô</t>
  </si>
  <si>
    <t>Cung cấp điện</t>
  </si>
  <si>
    <t>Võ Quốc Dũng
Nguyễn Trung Thoại</t>
  </si>
  <si>
    <t>Lắp ráp mạch điện tử</t>
  </si>
  <si>
    <t>Nguyễn Thanh Tước
Nguyễn Thanh Vân</t>
  </si>
  <si>
    <t>Thiết kế hệ thống lạnh</t>
  </si>
  <si>
    <t>CĐ KTML 41</t>
  </si>
  <si>
    <t>Lắp đặt mạch điện – Khí nén</t>
  </si>
  <si>
    <t>Bùi Ngọc Dịnh</t>
  </si>
  <si>
    <t>CĐ ĐT41 + TC ĐT41</t>
  </si>
  <si>
    <t>Mạch điện tử cơ bản</t>
  </si>
  <si>
    <t>Trần Thị Kim Phượng</t>
  </si>
  <si>
    <t>CĐ ĐT42 + TC ĐT42</t>
  </si>
  <si>
    <t>Vi điều khiển</t>
  </si>
  <si>
    <t>Đỗ Thị Thu Nga</t>
  </si>
  <si>
    <t>Trần Đức A</t>
  </si>
  <si>
    <t>CĐ ĐT41</t>
  </si>
  <si>
    <t>Mã nguồn mở</t>
  </si>
  <si>
    <t>Nguyễn Thị Thu Hà</t>
  </si>
  <si>
    <t>Kiến trúc máy tính</t>
  </si>
  <si>
    <t>Lê Văn Thịnh</t>
  </si>
  <si>
    <t>Tin học</t>
  </si>
  <si>
    <t>Võ Thị Như Lý</t>
  </si>
  <si>
    <t>Lập trình trên Windows</t>
  </si>
  <si>
    <t>Trần Huỳnh Trọng</t>
  </si>
  <si>
    <t>Cơ sở dữ liệu</t>
  </si>
  <si>
    <t>Huỳnh Thị Hồng Nhạn</t>
  </si>
  <si>
    <t>Quản trị thương hiệu</t>
  </si>
  <si>
    <t>Hoàng Thị Cẩm Tú</t>
  </si>
  <si>
    <t>CĐ NH41 + TC NH41</t>
  </si>
  <si>
    <t>Nghiệp vụ bán hàng</t>
  </si>
  <si>
    <t>Hồ Thị Mỹ Lam</t>
  </si>
  <si>
    <t>CĐ NH42 + TC NH42</t>
  </si>
  <si>
    <t>Marketing căn bản</t>
  </si>
  <si>
    <t>Nguyễn Thị Bích Thủy</t>
  </si>
  <si>
    <t>CĐ QTKD42 + TC QLDN42</t>
  </si>
  <si>
    <t>Quản trị kinh doanh nhà hàng</t>
  </si>
  <si>
    <t>Thiều Thị Thúy</t>
  </si>
  <si>
    <t>Nghiệp vụ hướng dẫn</t>
  </si>
  <si>
    <t>Võ Xuân Hậu</t>
  </si>
  <si>
    <t>CĐ DL41 + TC DL41</t>
  </si>
  <si>
    <t>Marketing du lịch</t>
  </si>
  <si>
    <t>Huỳnh Văn Thái</t>
  </si>
  <si>
    <t>CĐ DL42 + TC DL42</t>
  </si>
  <si>
    <t>Phạm Thị Vân</t>
  </si>
  <si>
    <t>CĐ+TC QTKS42</t>
  </si>
  <si>
    <t>CorelDraw</t>
  </si>
  <si>
    <t>Nguyễn Thị Thu Nhiên</t>
  </si>
  <si>
    <t>CĐ TKĐH 42</t>
  </si>
  <si>
    <t>Thiết bị may</t>
  </si>
  <si>
    <t>Trương Thị Ý Nhân</t>
  </si>
  <si>
    <t>TC MAY42</t>
  </si>
  <si>
    <t>KHOA</t>
  </si>
  <si>
    <t>KT&amp;TC</t>
  </si>
  <si>
    <t>CK</t>
  </si>
  <si>
    <t>H-TNMT</t>
  </si>
  <si>
    <t>Đ&amp;TĐH</t>
  </si>
  <si>
    <t>ĐT&amp;TH</t>
  </si>
  <si>
    <t>QTKD-DL-TT</t>
  </si>
  <si>
    <t>Quản trị nguồn nhân lực 
trong khách sạn</t>
  </si>
  <si>
    <t>Vi điều khiển nâng cao</t>
  </si>
  <si>
    <t>TỪ NGÀY</t>
  </si>
  <si>
    <t>ĐẾN NGÀY</t>
  </si>
  <si>
    <t>LỊCH HỌC</t>
  </si>
  <si>
    <t>THỨ</t>
  </si>
  <si>
    <t>SỐ TIẾT 
HỌC TRỰC TUYẾN</t>
  </si>
  <si>
    <t>THỜI KHÓA BIỂU DẠY TRỰC TUYẾN HK2 NH 2019-2020</t>
  </si>
  <si>
    <t>2. Dữ liệu bài giảng, tài liệu tham khảo... đã được duyệt, giáo viên tự tải lên Lớp Học phần đã được Phòng QLĐT mở chậm nhất trước 1 buổi</t>
  </si>
  <si>
    <t>PHÒNG QUẢN LÝ ĐÀO TẠO</t>
  </si>
  <si>
    <r>
      <rPr>
        <b/>
        <u/>
        <sz val="14"/>
        <color rgb="FFFF0000"/>
        <rFont val="Times New Roman"/>
        <family val="1"/>
      </rPr>
      <t>LƯU Ý</t>
    </r>
    <r>
      <rPr>
        <b/>
        <u/>
        <sz val="14"/>
        <color theme="1"/>
        <rFont val="Times New Roman"/>
        <family val="1"/>
      </rPr>
      <t>:</t>
    </r>
    <r>
      <rPr>
        <b/>
        <sz val="14"/>
        <color theme="1"/>
        <rFont val="Times New Roman"/>
        <family val="1"/>
      </rPr>
      <t xml:space="preserve"> TRÌNH TỰ DUYỆT, TẢI DỮ LIỆU BÀI GIẢNG LÊN LỚP HỌC &amp; TỔ CHỨC GIẢNG DẠY:</t>
    </r>
  </si>
  <si>
    <r>
      <t xml:space="preserve">1. Giáo viên Tạo Video bài giảng, Tài liệu tham khảo… hoàn thành trước buổi dạy </t>
    </r>
    <r>
      <rPr>
        <b/>
        <sz val="14"/>
        <color rgb="FFFF0000"/>
        <rFont val="Times New Roman"/>
        <family val="1"/>
      </rPr>
      <t>ít nhất 4 ngày</t>
    </r>
    <r>
      <rPr>
        <sz val="14"/>
        <color theme="1"/>
        <rFont val="Times New Roman"/>
        <family val="1"/>
      </rPr>
      <t xml:space="preserve"> gửi vào Nhóm kiểm duyệt Bài giảng &gt;&gt; Thư mục theo tên Học phần &gt; Tệp</t>
    </r>
  </si>
  <si>
    <t>3. Giáo viên triển khai các nhiệm vụ liên quan bài học cho HSSV. Giám sát quá: trình thực hiện nhiệm vụ của HSSV bằng cách thường xuyên tương tác với HSSV thông qua Teams bằng các kênh Chat nhắn tin, gọi trao đổi trực tiếp; các kết quả HSSV đã thực hiện.</t>
  </si>
  <si>
    <t>4. Giáo viên đánh giá kết quả nhiệm vụ thực hiện của HSSV để đảm bảo sự chuyên cần tham gia học tập các Bài học &amp; nhiệm vụ đã giao.</t>
  </si>
  <si>
    <t>SỐ TIẾT/TUẦN</t>
  </si>
  <si>
    <t>Huỳnh Chí Trung
Phạm Quốc Lợi</t>
  </si>
  <si>
    <t>Lê Xuân Thạch
Phạm Tiến Dũng</t>
  </si>
  <si>
    <t>SỐ TIẾT/TUẦN (DỰ KIẾN)</t>
  </si>
  <si>
    <t>TCKT42+ CĐKT42</t>
  </si>
  <si>
    <t>GVGD: Ngô Thị Hường 
(GV hỗ trợ: Lê Thị Kim Anh)</t>
  </si>
  <si>
    <t>TCQLDN42+ CĐQTKD42</t>
  </si>
  <si>
    <t>Nguyên lý kế toán</t>
  </si>
  <si>
    <t>GVGD: Trần Thị Nguyệt Cầm 
(GV hỗ trợ: Lê Thị Khánh Như</t>
  </si>
  <si>
    <t>Kinh tế vi mô</t>
  </si>
  <si>
    <t>GVGD: Trần Thị Diệu 
(GV hỗ trợ: Ngô Thị Hường)</t>
  </si>
  <si>
    <t>Kế toán doanh nghiệp 1</t>
  </si>
  <si>
    <t>GVGD: Lê Thị Chi 
(GV hỗ trợ: Đỗ Thị Thanh Lan)</t>
  </si>
  <si>
    <t>Kế toán doanh nghiệp 2</t>
  </si>
  <si>
    <t>GVGD: Đỗ Thị Thanh Lan
(GV hỗ trợ: Lê Thị Chi)</t>
  </si>
  <si>
    <t>Kế toán Mỹ</t>
  </si>
  <si>
    <t>GVGD: Lê Thị Khánh Như 
(GV hỗ trợ: Trần Thị Nguyệt Cầm)</t>
  </si>
  <si>
    <t>CĐ + TC Tin 42</t>
  </si>
  <si>
    <t>Phân tích và thiết kế hệ thống thông tin</t>
  </si>
  <si>
    <t>Trần Thị Đang Tâm</t>
  </si>
  <si>
    <t>CD TIN41</t>
  </si>
  <si>
    <t>Lập trình hướng đối tượng</t>
  </si>
  <si>
    <t>Nguyễn Trí Quốc</t>
  </si>
  <si>
    <t>CD CK41</t>
  </si>
  <si>
    <t>CD TIN41 + TC TIN41</t>
  </si>
  <si>
    <t>Truyền động thủy lực  khí nén</t>
  </si>
  <si>
    <t>Hồ Viết Hưng</t>
  </si>
  <si>
    <t>TC OTO41</t>
  </si>
  <si>
    <t>Phạm Tiến Dũng</t>
  </si>
  <si>
    <t>Autocad</t>
  </si>
  <si>
    <t>TC CGKL42</t>
  </si>
  <si>
    <t>Nguyễn Ngọc Cường</t>
  </si>
  <si>
    <t>CD NH41+ TC NH41</t>
  </si>
  <si>
    <t>CD QTKD41</t>
  </si>
  <si>
    <t>Quản trị học</t>
  </si>
  <si>
    <t>Nguyễn Thị Lệ Hằng</t>
  </si>
  <si>
    <t>DT&amp;TH</t>
  </si>
  <si>
    <t>TC H42 + CD H42</t>
  </si>
  <si>
    <t>Xử lý số liệu</t>
  </si>
  <si>
    <t>Lương Công Quang</t>
  </si>
  <si>
    <t>Cơ sở hóa phân tích 2</t>
  </si>
  <si>
    <t>Phan Thị Thiên Trang</t>
  </si>
  <si>
    <t>Phân tích công cụ 1</t>
  </si>
  <si>
    <t>Võ Anh Khuê</t>
  </si>
  <si>
    <t>An toàn và bảo hộ lao động</t>
  </si>
  <si>
    <t>Đào Thị Thúy Hằng</t>
  </si>
  <si>
    <t>CD TP41</t>
  </si>
  <si>
    <t>Phạm Thị Ngọc Thùy</t>
  </si>
  <si>
    <t>Công nghệ sản xuất đường, bánh kẹo</t>
  </si>
  <si>
    <t>Quản lý chất lượng thực phẩm</t>
  </si>
  <si>
    <t>Văn Dương Tiểu Phượng</t>
  </si>
  <si>
    <t>CD TD42 + TC TD42</t>
  </si>
  <si>
    <t>Trắc địa công trình</t>
  </si>
  <si>
    <t>Phạm Minh Tốt</t>
  </si>
  <si>
    <t>Thực tập trắc địa cơ sở</t>
  </si>
  <si>
    <t>Nguyễn Tuấn Anh
Phạm Minh Tốt</t>
  </si>
  <si>
    <t>CD D42 + TC D42</t>
  </si>
  <si>
    <t>Lê Thành Nhân</t>
  </si>
  <si>
    <t>CD D42</t>
  </si>
  <si>
    <t>Đo lường điện</t>
  </si>
  <si>
    <t>Nguyễn Thị Khánh Thùy
Đặng Mỹ Nhựt</t>
  </si>
  <si>
    <t>CĐ KTML 42</t>
  </si>
  <si>
    <t>Kỹ thuật an toàn hệ thống lạnh</t>
  </si>
  <si>
    <t>Huỳnh Minh Hoàng</t>
  </si>
  <si>
    <t>Lắp đặt cảm biến</t>
  </si>
  <si>
    <t>Nguyễn Thanh Vân
Võ Văn Tỏ</t>
  </si>
  <si>
    <t>Lắp đặt và điều khiển thiết bị điện công nghiệp</t>
  </si>
  <si>
    <t>Thiết kế mạch bằng máy tính</t>
  </si>
  <si>
    <t>CD DT41</t>
  </si>
  <si>
    <t>Hệ thống âm thanh</t>
  </si>
  <si>
    <t>Sửa chữa và bảo dưỡng hệ thống trang bị điện ô tô</t>
  </si>
  <si>
    <t>Tổ Ngoại ngữ</t>
  </si>
  <si>
    <t>Nguyễn Thị An</t>
  </si>
  <si>
    <t>Nguyễn Ngọc Hoàng My</t>
  </si>
  <si>
    <t>Phạm Thị Kim Liên</t>
  </si>
  <si>
    <t>Đoàn Thị Hồng Nguyễn</t>
  </si>
  <si>
    <t>CD DT41 + TC DT41</t>
  </si>
  <si>
    <t>Lắp đặt PLC cơ bản</t>
  </si>
  <si>
    <t>Robot công nghiệp</t>
  </si>
  <si>
    <t>CD DT42 + TC DT42</t>
  </si>
  <si>
    <t>Kỹ thuật xung - số</t>
  </si>
  <si>
    <t>CD QTKD42A + CD NH42A + CD DL42A + CD QTKS42A</t>
  </si>
  <si>
    <t>CD CK42A</t>
  </si>
  <si>
    <t>CD H42A + CD TD42A</t>
  </si>
  <si>
    <t>CD TIN42A + CD DT42A</t>
  </si>
  <si>
    <t>CD KT42A + CD TKDH42A</t>
  </si>
  <si>
    <t>CD KTML42A + CD D42A -N1</t>
  </si>
  <si>
    <t>CD TIN41+TC TIN41</t>
  </si>
  <si>
    <t>CD D42A-N2</t>
  </si>
  <si>
    <t>Chuyên đề</t>
  </si>
  <si>
    <t>Đo lường điện tử</t>
  </si>
  <si>
    <t>Lắp ráp cài đặt máy tính</t>
  </si>
  <si>
    <t>Anh văn 2-N1</t>
  </si>
  <si>
    <t>Anh văn 2-N2</t>
  </si>
  <si>
    <t>Anh văn 2-N4</t>
  </si>
  <si>
    <t>Anh văn 2-N5</t>
  </si>
  <si>
    <t>Anh văn 2-N6</t>
  </si>
  <si>
    <t>Anh văn 2-N7</t>
  </si>
  <si>
    <t>Anh văn 2-N8</t>
  </si>
  <si>
    <t>Anh văn 2-N9</t>
  </si>
  <si>
    <t>CD OTO42A + CD HAN42A</t>
  </si>
  <si>
    <t>Công nghệ chế biến các sản phẩm lên men từ rau quả.</t>
  </si>
  <si>
    <t>Nguyễn Thụy Ngọc Trâm</t>
  </si>
  <si>
    <t>16/04/2020</t>
  </si>
  <si>
    <t>CD TKDH41A</t>
  </si>
  <si>
    <t>Thiết kế Poster</t>
  </si>
  <si>
    <t>Lê Thị Thanh Trúc</t>
  </si>
  <si>
    <t>Phân tích công nghiệp 1</t>
  </si>
  <si>
    <t>bổ sung</t>
  </si>
  <si>
    <t>Đã có bài giảng</t>
  </si>
  <si>
    <t>CHÍNH THỨC</t>
  </si>
  <si>
    <t>Quản trị nguồn nhân lực trong khách sạn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</si>
</sst>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7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14" fontId="4" fillId="4" borderId="1" xfId="0" quotePrefix="1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14" fontId="4" fillId="4" borderId="0" xfId="0" quotePrefix="1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justify" vertical="center"/>
    </xf>
    <xf numFmtId="0" fontId="3" fillId="6" borderId="1" xfId="0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vertical="center"/>
    </xf>
    <xf numFmtId="14" fontId="4" fillId="6" borderId="1" xfId="0" quotePrefix="1" applyNumberFormat="1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/>
    </xf>
    <xf numFmtId="14" fontId="4" fillId="0" borderId="1" xfId="0" quotePrefix="1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vertical="center" wrapText="1"/>
    </xf>
    <xf numFmtId="14" fontId="1" fillId="0" borderId="1" xfId="0" quotePrefix="1" applyNumberFormat="1" applyFont="1" applyFill="1" applyBorder="1" applyAlignment="1">
      <alignment horizontal="right" vertical="center"/>
    </xf>
    <xf numFmtId="0" fontId="13" fillId="0" borderId="0" xfId="0" applyFont="1" applyFill="1"/>
    <xf numFmtId="0" fontId="3" fillId="0" borderId="1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14" fontId="16" fillId="0" borderId="1" xfId="0" applyNumberFormat="1" applyFont="1" applyBorder="1" applyAlignment="1">
      <alignment horizontal="center" vertical="center"/>
    </xf>
    <xf numFmtId="14" fontId="17" fillId="4" borderId="1" xfId="0" quotePrefix="1" applyNumberFormat="1" applyFont="1" applyFill="1" applyBorder="1" applyAlignment="1">
      <alignment horizontal="center" vertical="center" wrapText="1"/>
    </xf>
    <xf numFmtId="14" fontId="16" fillId="6" borderId="1" xfId="0" applyNumberFormat="1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17" fillId="0" borderId="1" xfId="0" quotePrefix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horizontal="justify" vertical="center"/>
    </xf>
    <xf numFmtId="0" fontId="16" fillId="0" borderId="1" xfId="0" applyFont="1" applyBorder="1"/>
    <xf numFmtId="0" fontId="16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245948</xdr:colOff>
      <xdr:row>2</xdr:row>
      <xdr:rowOff>121027</xdr:rowOff>
    </xdr:to>
    <xdr:sp macro="" textlink="" fLocksText="0">
      <xdr:nvSpPr>
        <xdr:cNvPr id="2" name="Text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4523483" cy="51344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vi-VN" sz="13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BỘ CÔNG THƯƠNG</a:t>
          </a:r>
        </a:p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TRƯỜNG CAO ĐẲNG CÔNG THƯƠNG MIỀN TRUNG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12</xdr:col>
      <xdr:colOff>7135</xdr:colOff>
      <xdr:row>3</xdr:row>
      <xdr:rowOff>42197</xdr:rowOff>
    </xdr:to>
    <xdr:sp macro="" textlink="" fLocksText="0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707865" y="0"/>
          <a:ext cx="7298933" cy="5987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CỘNG HÒA XÃ HỘI CHỦ NGHĨA VIỆT NAM</a:t>
          </a:r>
        </a:p>
        <a:p>
          <a:pPr algn="ctr" rtl="0">
            <a:defRPr sz="1000"/>
          </a:pPr>
          <a:r>
            <a:rPr lang="en-US" sz="13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  <a:endParaRPr lang="en-US" sz="1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681376</xdr:colOff>
      <xdr:row>2</xdr:row>
      <xdr:rowOff>121027</xdr:rowOff>
    </xdr:to>
    <xdr:sp macro="" textlink="" fLocksText="0">
      <xdr:nvSpPr>
        <xdr:cNvPr id="2" name="Text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4358026" cy="50202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vi-VN" sz="13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BỘ CÔNG THƯƠNG</a:t>
          </a:r>
        </a:p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TRƯỜNG CAO ĐẲNG CÔNG THƯƠNG MIỀN TRUNG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12</xdr:col>
      <xdr:colOff>7135</xdr:colOff>
      <xdr:row>3</xdr:row>
      <xdr:rowOff>42197</xdr:rowOff>
    </xdr:to>
    <xdr:sp macro="" textlink="" fLocksText="0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895975" y="0"/>
          <a:ext cx="8236735" cy="613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CỘNG HÒA XÃ HỘI CHỦ NGHĨA VIỆT NAM</a:t>
          </a:r>
        </a:p>
        <a:p>
          <a:pPr algn="ctr" rtl="0">
            <a:defRPr sz="1000"/>
          </a:pPr>
          <a:r>
            <a:rPr lang="en-US" sz="13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Độc lập - Tự do - Hạnh phúc</a:t>
          </a:r>
          <a:endParaRPr lang="en-US" sz="1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O52"/>
  <sheetViews>
    <sheetView tabSelected="1" zoomScale="70" zoomScaleNormal="70" workbookViewId="0">
      <selection activeCell="A4" sqref="A4:L4"/>
    </sheetView>
  </sheetViews>
  <sheetFormatPr defaultRowHeight="15" x14ac:dyDescent="0.25"/>
  <cols>
    <col min="1" max="1" width="4.7109375" style="1" customWidth="1"/>
    <col min="2" max="2" width="15.85546875" customWidth="1"/>
    <col min="3" max="3" width="41.140625" customWidth="1"/>
    <col min="4" max="4" width="45.7109375" customWidth="1"/>
    <col min="5" max="5" width="32.85546875" customWidth="1"/>
    <col min="6" max="6" width="18.42578125" style="1" customWidth="1"/>
    <col min="7" max="8" width="12.42578125" style="1" customWidth="1"/>
    <col min="9" max="9" width="12.42578125" style="1" hidden="1" customWidth="1"/>
    <col min="10" max="10" width="17.140625" customWidth="1"/>
    <col min="11" max="11" width="12.42578125" customWidth="1"/>
    <col min="12" max="12" width="17.7109375" bestFit="1" customWidth="1"/>
    <col min="14" max="15" width="0" hidden="1" customWidth="1"/>
  </cols>
  <sheetData>
    <row r="1" spans="1:15" x14ac:dyDescent="0.25">
      <c r="A1" s="17"/>
      <c r="B1" s="18"/>
      <c r="C1" s="18"/>
      <c r="D1" s="18"/>
      <c r="E1" s="18"/>
      <c r="F1" s="17"/>
      <c r="G1" s="17"/>
      <c r="H1" s="17"/>
      <c r="I1" s="17"/>
      <c r="J1" s="18"/>
      <c r="K1" s="18"/>
      <c r="L1" s="18"/>
    </row>
    <row r="2" spans="1:15" x14ac:dyDescent="0.25">
      <c r="A2" s="17"/>
      <c r="B2" s="18"/>
      <c r="C2" s="18"/>
      <c r="D2" s="18"/>
      <c r="E2" s="18"/>
      <c r="F2" s="17"/>
      <c r="G2" s="17"/>
      <c r="H2" s="17"/>
      <c r="I2" s="17"/>
      <c r="J2" s="18"/>
      <c r="K2" s="18"/>
      <c r="L2" s="18"/>
    </row>
    <row r="3" spans="1:15" x14ac:dyDescent="0.25">
      <c r="A3" s="17"/>
      <c r="B3" s="18"/>
      <c r="C3" s="18"/>
      <c r="D3" s="18"/>
      <c r="E3" s="18"/>
      <c r="F3" s="17"/>
      <c r="G3" s="17"/>
      <c r="H3" s="17"/>
      <c r="I3" s="17"/>
      <c r="J3" s="18"/>
      <c r="K3" s="18"/>
      <c r="L3" s="18"/>
    </row>
    <row r="4" spans="1:15" ht="21.75" x14ac:dyDescent="0.3">
      <c r="A4" s="79" t="s">
        <v>88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5" ht="23.25" customHeight="1" x14ac:dyDescent="0.25">
      <c r="A5" s="17"/>
      <c r="B5" s="18"/>
      <c r="C5" s="18"/>
      <c r="D5" s="18"/>
      <c r="E5" s="18"/>
      <c r="F5" s="17"/>
      <c r="G5" s="17"/>
      <c r="H5" s="17"/>
      <c r="I5" s="17"/>
      <c r="J5" s="18"/>
      <c r="K5" s="18"/>
      <c r="L5" s="71" t="s">
        <v>205</v>
      </c>
    </row>
    <row r="7" spans="1:15" ht="51" customHeight="1" x14ac:dyDescent="0.25">
      <c r="A7" s="74" t="s">
        <v>0</v>
      </c>
      <c r="B7" s="74" t="s">
        <v>74</v>
      </c>
      <c r="C7" s="74" t="s">
        <v>1</v>
      </c>
      <c r="D7" s="74" t="s">
        <v>2</v>
      </c>
      <c r="E7" s="80" t="s">
        <v>5</v>
      </c>
      <c r="F7" s="80" t="s">
        <v>87</v>
      </c>
      <c r="G7" s="82" t="s">
        <v>85</v>
      </c>
      <c r="H7" s="83"/>
      <c r="I7" s="84" t="s">
        <v>95</v>
      </c>
      <c r="J7" s="82" t="s">
        <v>3</v>
      </c>
      <c r="K7" s="83"/>
      <c r="L7" s="80" t="s">
        <v>4</v>
      </c>
    </row>
    <row r="8" spans="1:15" ht="52.5" hidden="1" customHeight="1" x14ac:dyDescent="0.25">
      <c r="A8" s="75"/>
      <c r="B8" s="75"/>
      <c r="C8" s="75"/>
      <c r="D8" s="75"/>
      <c r="E8" s="81"/>
      <c r="F8" s="81"/>
      <c r="G8" s="46" t="s">
        <v>86</v>
      </c>
      <c r="H8" s="46" t="s">
        <v>95</v>
      </c>
      <c r="I8" s="85"/>
      <c r="J8" s="47" t="s">
        <v>83</v>
      </c>
      <c r="K8" s="47" t="s">
        <v>84</v>
      </c>
      <c r="L8" s="81"/>
    </row>
    <row r="9" spans="1:15" s="2" customFormat="1" ht="56.25" hidden="1" customHeight="1" x14ac:dyDescent="0.25">
      <c r="A9" s="48">
        <v>1</v>
      </c>
      <c r="B9" s="57" t="s">
        <v>76</v>
      </c>
      <c r="C9" s="58" t="s">
        <v>12</v>
      </c>
      <c r="D9" s="65" t="s">
        <v>8</v>
      </c>
      <c r="E9" s="57" t="s">
        <v>10</v>
      </c>
      <c r="F9" s="50">
        <v>13</v>
      </c>
      <c r="G9" s="51">
        <v>4</v>
      </c>
      <c r="H9" s="51">
        <v>2</v>
      </c>
      <c r="I9" s="51"/>
      <c r="J9" s="60">
        <v>43922</v>
      </c>
      <c r="K9" s="61">
        <f t="shared" ref="K9:K15" si="0">J9+O9</f>
        <v>43970</v>
      </c>
      <c r="L9" s="49" t="s">
        <v>204</v>
      </c>
      <c r="N9" s="2">
        <f t="shared" ref="N9:N24" si="1">ROUND(F9/H9,0)+1</f>
        <v>8</v>
      </c>
      <c r="O9" s="2">
        <f t="shared" ref="O9:O25" si="2">N9*6</f>
        <v>48</v>
      </c>
    </row>
    <row r="10" spans="1:15" s="2" customFormat="1" ht="36" hidden="1" customHeight="1" x14ac:dyDescent="0.25">
      <c r="A10" s="48">
        <v>2</v>
      </c>
      <c r="B10" s="57" t="s">
        <v>76</v>
      </c>
      <c r="C10" s="57" t="s">
        <v>14</v>
      </c>
      <c r="D10" s="65" t="s">
        <v>13</v>
      </c>
      <c r="E10" s="57" t="s">
        <v>15</v>
      </c>
      <c r="F10" s="50">
        <v>13</v>
      </c>
      <c r="G10" s="51">
        <v>7</v>
      </c>
      <c r="H10" s="51">
        <v>2</v>
      </c>
      <c r="I10" s="51"/>
      <c r="J10" s="60">
        <v>43925</v>
      </c>
      <c r="K10" s="61">
        <f t="shared" si="0"/>
        <v>43973</v>
      </c>
      <c r="L10" s="49" t="s">
        <v>204</v>
      </c>
      <c r="N10" s="2">
        <f t="shared" si="1"/>
        <v>8</v>
      </c>
      <c r="O10" s="2">
        <f t="shared" si="2"/>
        <v>48</v>
      </c>
    </row>
    <row r="11" spans="1:15" s="2" customFormat="1" ht="60" hidden="1" customHeight="1" x14ac:dyDescent="0.25">
      <c r="A11" s="48">
        <v>3</v>
      </c>
      <c r="B11" s="57" t="s">
        <v>76</v>
      </c>
      <c r="C11" s="58" t="s">
        <v>19</v>
      </c>
      <c r="D11" s="65" t="s">
        <v>16</v>
      </c>
      <c r="E11" s="58" t="s">
        <v>17</v>
      </c>
      <c r="F11" s="52">
        <v>15</v>
      </c>
      <c r="G11" s="53">
        <v>2</v>
      </c>
      <c r="H11" s="53">
        <v>2</v>
      </c>
      <c r="I11" s="53"/>
      <c r="J11" s="60">
        <v>43927</v>
      </c>
      <c r="K11" s="61">
        <f t="shared" si="0"/>
        <v>43981</v>
      </c>
      <c r="L11" s="49" t="s">
        <v>204</v>
      </c>
      <c r="N11" s="2">
        <f t="shared" si="1"/>
        <v>9</v>
      </c>
      <c r="O11" s="2">
        <f t="shared" si="2"/>
        <v>54</v>
      </c>
    </row>
    <row r="12" spans="1:15" s="2" customFormat="1" ht="35.25" hidden="1" customHeight="1" x14ac:dyDescent="0.25">
      <c r="A12" s="48">
        <v>4</v>
      </c>
      <c r="B12" s="57" t="s">
        <v>76</v>
      </c>
      <c r="C12" s="59" t="s">
        <v>125</v>
      </c>
      <c r="D12" s="59" t="s">
        <v>124</v>
      </c>
      <c r="E12" s="57" t="s">
        <v>126</v>
      </c>
      <c r="F12" s="51">
        <v>12</v>
      </c>
      <c r="G12" s="51">
        <v>4</v>
      </c>
      <c r="H12" s="51">
        <v>2</v>
      </c>
      <c r="I12" s="51"/>
      <c r="J12" s="60">
        <v>43929</v>
      </c>
      <c r="K12" s="61">
        <f t="shared" si="0"/>
        <v>43971</v>
      </c>
      <c r="L12" s="49" t="s">
        <v>204</v>
      </c>
      <c r="N12" s="2">
        <f t="shared" si="1"/>
        <v>7</v>
      </c>
      <c r="O12" s="2">
        <f t="shared" si="2"/>
        <v>42</v>
      </c>
    </row>
    <row r="13" spans="1:15" s="2" customFormat="1" ht="29.25" hidden="1" customHeight="1" x14ac:dyDescent="0.25">
      <c r="A13" s="48">
        <v>5</v>
      </c>
      <c r="B13" s="57" t="s">
        <v>78</v>
      </c>
      <c r="C13" s="59" t="s">
        <v>28</v>
      </c>
      <c r="D13" s="66" t="s">
        <v>27</v>
      </c>
      <c r="E13" s="57" t="s">
        <v>152</v>
      </c>
      <c r="F13" s="51">
        <v>12</v>
      </c>
      <c r="G13" s="51">
        <v>2</v>
      </c>
      <c r="H13" s="51">
        <v>2</v>
      </c>
      <c r="I13" s="51"/>
      <c r="J13" s="60">
        <v>43927</v>
      </c>
      <c r="K13" s="61">
        <f t="shared" si="0"/>
        <v>43969</v>
      </c>
      <c r="L13" s="49" t="s">
        <v>204</v>
      </c>
      <c r="N13" s="2">
        <f t="shared" si="1"/>
        <v>7</v>
      </c>
      <c r="O13" s="2">
        <f t="shared" si="2"/>
        <v>42</v>
      </c>
    </row>
    <row r="14" spans="1:15" s="2" customFormat="1" ht="28.5" hidden="1" customHeight="1" x14ac:dyDescent="0.25">
      <c r="A14" s="48">
        <v>6</v>
      </c>
      <c r="B14" s="57" t="s">
        <v>78</v>
      </c>
      <c r="C14" s="57" t="s">
        <v>153</v>
      </c>
      <c r="D14" s="57" t="s">
        <v>159</v>
      </c>
      <c r="E14" s="58" t="s">
        <v>160</v>
      </c>
      <c r="F14" s="51">
        <v>15</v>
      </c>
      <c r="G14" s="51">
        <v>4</v>
      </c>
      <c r="H14" s="51">
        <v>2</v>
      </c>
      <c r="I14" s="51"/>
      <c r="J14" s="60">
        <v>43951</v>
      </c>
      <c r="K14" s="61">
        <f t="shared" si="0"/>
        <v>44005</v>
      </c>
      <c r="L14" s="49" t="s">
        <v>204</v>
      </c>
      <c r="N14" s="2">
        <f t="shared" si="1"/>
        <v>9</v>
      </c>
      <c r="O14" s="2">
        <f t="shared" si="2"/>
        <v>54</v>
      </c>
    </row>
    <row r="15" spans="1:15" s="2" customFormat="1" ht="28.5" hidden="1" customHeight="1" x14ac:dyDescent="0.25">
      <c r="A15" s="48">
        <v>7</v>
      </c>
      <c r="B15" s="57" t="s">
        <v>131</v>
      </c>
      <c r="C15" s="57" t="s">
        <v>70</v>
      </c>
      <c r="D15" s="57" t="s">
        <v>68</v>
      </c>
      <c r="E15" s="57" t="s">
        <v>69</v>
      </c>
      <c r="F15" s="51">
        <v>10</v>
      </c>
      <c r="G15" s="51">
        <v>3</v>
      </c>
      <c r="H15" s="51">
        <v>2</v>
      </c>
      <c r="I15" s="51"/>
      <c r="J15" s="60">
        <v>43928</v>
      </c>
      <c r="K15" s="61">
        <f t="shared" si="0"/>
        <v>43964</v>
      </c>
      <c r="L15" s="49" t="s">
        <v>204</v>
      </c>
      <c r="N15" s="2">
        <f t="shared" si="1"/>
        <v>6</v>
      </c>
      <c r="O15" s="2">
        <f t="shared" si="2"/>
        <v>36</v>
      </c>
    </row>
    <row r="16" spans="1:15" s="2" customFormat="1" ht="26.25" hidden="1" customHeight="1" x14ac:dyDescent="0.25">
      <c r="A16" s="48">
        <v>8</v>
      </c>
      <c r="B16" s="57" t="s">
        <v>79</v>
      </c>
      <c r="C16" s="67" t="s">
        <v>182</v>
      </c>
      <c r="D16" s="65" t="s">
        <v>39</v>
      </c>
      <c r="E16" s="68" t="s">
        <v>40</v>
      </c>
      <c r="F16" s="53">
        <v>21</v>
      </c>
      <c r="G16" s="53">
        <v>6</v>
      </c>
      <c r="H16" s="53">
        <v>3</v>
      </c>
      <c r="I16" s="53"/>
      <c r="J16" s="60">
        <v>43924</v>
      </c>
      <c r="K16" s="61">
        <f>J16+48</f>
        <v>43972</v>
      </c>
      <c r="L16" s="49" t="s">
        <v>204</v>
      </c>
      <c r="N16" s="2">
        <f t="shared" si="1"/>
        <v>8</v>
      </c>
      <c r="O16" s="2">
        <f t="shared" si="2"/>
        <v>48</v>
      </c>
    </row>
    <row r="17" spans="1:15" s="2" customFormat="1" ht="30.75" hidden="1" customHeight="1" x14ac:dyDescent="0.25">
      <c r="A17" s="48">
        <v>9</v>
      </c>
      <c r="B17" s="57" t="s">
        <v>79</v>
      </c>
      <c r="C17" s="67" t="s">
        <v>112</v>
      </c>
      <c r="D17" s="59" t="s">
        <v>47</v>
      </c>
      <c r="E17" s="69" t="s">
        <v>48</v>
      </c>
      <c r="F17" s="54">
        <v>30</v>
      </c>
      <c r="G17" s="54">
        <v>2</v>
      </c>
      <c r="H17" s="54">
        <v>3</v>
      </c>
      <c r="I17" s="54"/>
      <c r="J17" s="62">
        <v>43927</v>
      </c>
      <c r="K17" s="61">
        <f>J17+66</f>
        <v>43993</v>
      </c>
      <c r="L17" s="49" t="s">
        <v>204</v>
      </c>
      <c r="N17" s="2">
        <f t="shared" si="1"/>
        <v>11</v>
      </c>
      <c r="O17" s="2">
        <f t="shared" si="2"/>
        <v>66</v>
      </c>
    </row>
    <row r="18" spans="1:15" s="2" customFormat="1" ht="31.5" hidden="1" customHeight="1" x14ac:dyDescent="0.25">
      <c r="A18" s="48">
        <v>10</v>
      </c>
      <c r="B18" s="57" t="s">
        <v>79</v>
      </c>
      <c r="C18" s="67" t="s">
        <v>112</v>
      </c>
      <c r="D18" s="59" t="s">
        <v>113</v>
      </c>
      <c r="E18" s="69" t="s">
        <v>114</v>
      </c>
      <c r="F18" s="54">
        <v>25</v>
      </c>
      <c r="G18" s="54">
        <v>3</v>
      </c>
      <c r="H18" s="54">
        <v>3</v>
      </c>
      <c r="I18" s="54"/>
      <c r="J18" s="60">
        <v>43928</v>
      </c>
      <c r="K18" s="61">
        <f>J18+54</f>
        <v>43982</v>
      </c>
      <c r="L18" s="49" t="s">
        <v>204</v>
      </c>
      <c r="N18" s="2">
        <f t="shared" si="1"/>
        <v>9</v>
      </c>
      <c r="O18" s="2">
        <f t="shared" si="2"/>
        <v>54</v>
      </c>
    </row>
    <row r="19" spans="1:15" s="2" customFormat="1" ht="26.25" hidden="1" customHeight="1" x14ac:dyDescent="0.25">
      <c r="A19" s="48">
        <v>11</v>
      </c>
      <c r="B19" s="57" t="s">
        <v>79</v>
      </c>
      <c r="C19" s="59" t="s">
        <v>118</v>
      </c>
      <c r="D19" s="65" t="s">
        <v>43</v>
      </c>
      <c r="E19" s="57" t="s">
        <v>44</v>
      </c>
      <c r="F19" s="51">
        <v>10</v>
      </c>
      <c r="G19" s="51">
        <v>7</v>
      </c>
      <c r="H19" s="51">
        <v>2</v>
      </c>
      <c r="I19" s="51"/>
      <c r="J19" s="60">
        <v>43925</v>
      </c>
      <c r="K19" s="61">
        <f>J19+36</f>
        <v>43961</v>
      </c>
      <c r="L19" s="49" t="s">
        <v>204</v>
      </c>
      <c r="N19" s="2">
        <f t="shared" si="1"/>
        <v>6</v>
      </c>
      <c r="O19" s="2">
        <f t="shared" si="2"/>
        <v>36</v>
      </c>
    </row>
    <row r="20" spans="1:15" s="2" customFormat="1" ht="26.25" hidden="1" customHeight="1" x14ac:dyDescent="0.25">
      <c r="A20" s="48">
        <v>12</v>
      </c>
      <c r="B20" s="57" t="s">
        <v>79</v>
      </c>
      <c r="C20" s="59" t="s">
        <v>119</v>
      </c>
      <c r="D20" s="65" t="s">
        <v>45</v>
      </c>
      <c r="E20" s="57" t="s">
        <v>46</v>
      </c>
      <c r="F20" s="51">
        <v>17</v>
      </c>
      <c r="G20" s="51">
        <v>4</v>
      </c>
      <c r="H20" s="51">
        <v>3</v>
      </c>
      <c r="I20" s="51"/>
      <c r="J20" s="60">
        <v>43922</v>
      </c>
      <c r="K20" s="61">
        <f t="shared" ref="K20:K25" si="3">J20+O20</f>
        <v>43964</v>
      </c>
      <c r="L20" s="49" t="s">
        <v>204</v>
      </c>
      <c r="N20" s="2">
        <f t="shared" si="1"/>
        <v>7</v>
      </c>
      <c r="O20" s="2">
        <f t="shared" si="2"/>
        <v>42</v>
      </c>
    </row>
    <row r="21" spans="1:15" s="2" customFormat="1" ht="26.25" hidden="1" customHeight="1" x14ac:dyDescent="0.25">
      <c r="A21" s="48">
        <v>13</v>
      </c>
      <c r="B21" s="57" t="s">
        <v>79</v>
      </c>
      <c r="C21" s="59" t="s">
        <v>31</v>
      </c>
      <c r="D21" s="66" t="s">
        <v>29</v>
      </c>
      <c r="E21" s="59" t="s">
        <v>30</v>
      </c>
      <c r="F21" s="55">
        <v>9</v>
      </c>
      <c r="G21" s="55">
        <v>4</v>
      </c>
      <c r="H21" s="55">
        <v>2</v>
      </c>
      <c r="I21" s="51"/>
      <c r="J21" s="60">
        <v>43922</v>
      </c>
      <c r="K21" s="61">
        <f t="shared" si="3"/>
        <v>43958</v>
      </c>
      <c r="L21" s="49" t="s">
        <v>204</v>
      </c>
      <c r="N21" s="2">
        <f t="shared" si="1"/>
        <v>6</v>
      </c>
      <c r="O21" s="2">
        <f t="shared" si="2"/>
        <v>36</v>
      </c>
    </row>
    <row r="22" spans="1:15" s="2" customFormat="1" ht="42" hidden="1" customHeight="1" x14ac:dyDescent="0.25">
      <c r="A22" s="48">
        <v>14</v>
      </c>
      <c r="B22" s="57" t="s">
        <v>79</v>
      </c>
      <c r="C22" s="59" t="s">
        <v>31</v>
      </c>
      <c r="D22" s="58" t="s">
        <v>161</v>
      </c>
      <c r="E22" s="59" t="s">
        <v>30</v>
      </c>
      <c r="F22" s="51">
        <v>14</v>
      </c>
      <c r="G22" s="51">
        <v>3</v>
      </c>
      <c r="H22" s="51">
        <v>3</v>
      </c>
      <c r="I22" s="51"/>
      <c r="J22" s="60">
        <v>43928</v>
      </c>
      <c r="K22" s="61">
        <f t="shared" si="3"/>
        <v>43964</v>
      </c>
      <c r="L22" s="49" t="s">
        <v>204</v>
      </c>
      <c r="N22" s="2">
        <f t="shared" si="1"/>
        <v>6</v>
      </c>
      <c r="O22" s="2">
        <f t="shared" si="2"/>
        <v>36</v>
      </c>
    </row>
    <row r="23" spans="1:15" s="2" customFormat="1" ht="26.25" hidden="1" customHeight="1" x14ac:dyDescent="0.25">
      <c r="A23" s="48">
        <v>15</v>
      </c>
      <c r="B23" s="57" t="s">
        <v>79</v>
      </c>
      <c r="C23" s="59" t="s">
        <v>34</v>
      </c>
      <c r="D23" s="57" t="s">
        <v>162</v>
      </c>
      <c r="E23" s="57" t="s">
        <v>33</v>
      </c>
      <c r="F23" s="51">
        <v>8</v>
      </c>
      <c r="G23" s="51">
        <v>4</v>
      </c>
      <c r="H23" s="51">
        <v>3</v>
      </c>
      <c r="I23" s="51"/>
      <c r="J23" s="60">
        <v>43922</v>
      </c>
      <c r="K23" s="61">
        <f t="shared" si="3"/>
        <v>43946</v>
      </c>
      <c r="L23" s="49" t="s">
        <v>204</v>
      </c>
      <c r="N23" s="2">
        <f t="shared" si="1"/>
        <v>4</v>
      </c>
      <c r="O23" s="2">
        <f t="shared" si="2"/>
        <v>24</v>
      </c>
    </row>
    <row r="24" spans="1:15" s="2" customFormat="1" ht="26.25" hidden="1" customHeight="1" x14ac:dyDescent="0.25">
      <c r="A24" s="48">
        <v>16</v>
      </c>
      <c r="B24" s="57" t="s">
        <v>77</v>
      </c>
      <c r="C24" s="57" t="s">
        <v>132</v>
      </c>
      <c r="D24" s="57" t="s">
        <v>133</v>
      </c>
      <c r="E24" s="57" t="s">
        <v>134</v>
      </c>
      <c r="F24" s="51">
        <v>8</v>
      </c>
      <c r="G24" s="51">
        <v>6</v>
      </c>
      <c r="H24" s="51">
        <v>3</v>
      </c>
      <c r="I24" s="51"/>
      <c r="J24" s="60">
        <v>43924</v>
      </c>
      <c r="K24" s="61">
        <f t="shared" si="3"/>
        <v>43948</v>
      </c>
      <c r="L24" s="49" t="s">
        <v>204</v>
      </c>
      <c r="N24" s="2">
        <f t="shared" si="1"/>
        <v>4</v>
      </c>
      <c r="O24" s="2">
        <f t="shared" si="2"/>
        <v>24</v>
      </c>
    </row>
    <row r="25" spans="1:15" s="2" customFormat="1" ht="42" hidden="1" customHeight="1" x14ac:dyDescent="0.25">
      <c r="A25" s="48">
        <v>17</v>
      </c>
      <c r="B25" s="57" t="s">
        <v>77</v>
      </c>
      <c r="C25" s="57" t="s">
        <v>146</v>
      </c>
      <c r="D25" s="57" t="s">
        <v>149</v>
      </c>
      <c r="E25" s="58" t="s">
        <v>150</v>
      </c>
      <c r="F25" s="51">
        <v>9</v>
      </c>
      <c r="G25" s="51">
        <v>3</v>
      </c>
      <c r="H25" s="51">
        <v>2</v>
      </c>
      <c r="I25" s="51"/>
      <c r="J25" s="60">
        <v>43928</v>
      </c>
      <c r="K25" s="61">
        <f t="shared" si="3"/>
        <v>43964</v>
      </c>
      <c r="L25" s="49" t="s">
        <v>204</v>
      </c>
      <c r="N25" s="2">
        <f t="shared" ref="N25:N42" si="4">ROUND(F25/H25,0)+1</f>
        <v>6</v>
      </c>
      <c r="O25" s="2">
        <f t="shared" si="2"/>
        <v>36</v>
      </c>
    </row>
    <row r="26" spans="1:15" s="2" customFormat="1" ht="39" customHeight="1" x14ac:dyDescent="0.25">
      <c r="A26" s="48">
        <v>18</v>
      </c>
      <c r="B26" s="57" t="s">
        <v>75</v>
      </c>
      <c r="C26" s="57" t="s">
        <v>99</v>
      </c>
      <c r="D26" s="57" t="s">
        <v>6</v>
      </c>
      <c r="E26" s="58" t="s">
        <v>100</v>
      </c>
      <c r="F26" s="51">
        <v>10</v>
      </c>
      <c r="G26" s="51">
        <v>4</v>
      </c>
      <c r="H26" s="51">
        <v>2</v>
      </c>
      <c r="I26" s="51"/>
      <c r="J26" s="60">
        <v>43922</v>
      </c>
      <c r="K26" s="61">
        <v>43950</v>
      </c>
      <c r="L26" s="49" t="s">
        <v>204</v>
      </c>
      <c r="N26" s="2">
        <f t="shared" si="4"/>
        <v>6</v>
      </c>
    </row>
    <row r="27" spans="1:15" s="2" customFormat="1" ht="45" customHeight="1" x14ac:dyDescent="0.25">
      <c r="A27" s="48">
        <v>19</v>
      </c>
      <c r="B27" s="57" t="s">
        <v>75</v>
      </c>
      <c r="C27" s="57" t="s">
        <v>101</v>
      </c>
      <c r="D27" s="57" t="s">
        <v>102</v>
      </c>
      <c r="E27" s="58" t="s">
        <v>103</v>
      </c>
      <c r="F27" s="51">
        <v>12</v>
      </c>
      <c r="G27" s="51">
        <v>4</v>
      </c>
      <c r="H27" s="51">
        <v>3</v>
      </c>
      <c r="I27" s="51"/>
      <c r="J27" s="60">
        <v>43929</v>
      </c>
      <c r="K27" s="61">
        <v>43950</v>
      </c>
      <c r="L27" s="49" t="s">
        <v>204</v>
      </c>
      <c r="N27" s="2">
        <f t="shared" si="4"/>
        <v>5</v>
      </c>
    </row>
    <row r="28" spans="1:15" s="2" customFormat="1" ht="41.25" customHeight="1" x14ac:dyDescent="0.25">
      <c r="A28" s="48">
        <v>20</v>
      </c>
      <c r="B28" s="57" t="s">
        <v>75</v>
      </c>
      <c r="C28" s="57" t="s">
        <v>99</v>
      </c>
      <c r="D28" s="57" t="s">
        <v>104</v>
      </c>
      <c r="E28" s="58" t="s">
        <v>105</v>
      </c>
      <c r="F28" s="51">
        <v>12</v>
      </c>
      <c r="G28" s="51">
        <v>5</v>
      </c>
      <c r="H28" s="51">
        <v>3</v>
      </c>
      <c r="I28" s="51"/>
      <c r="J28" s="60">
        <v>43928</v>
      </c>
      <c r="K28" s="61">
        <v>43949</v>
      </c>
      <c r="L28" s="49" t="s">
        <v>204</v>
      </c>
      <c r="N28" s="2">
        <f t="shared" si="4"/>
        <v>5</v>
      </c>
    </row>
    <row r="29" spans="1:15" s="2" customFormat="1" ht="33" x14ac:dyDescent="0.25">
      <c r="A29" s="48">
        <v>21</v>
      </c>
      <c r="B29" s="57" t="s">
        <v>75</v>
      </c>
      <c r="C29" s="57" t="s">
        <v>99</v>
      </c>
      <c r="D29" s="57" t="s">
        <v>106</v>
      </c>
      <c r="E29" s="58" t="s">
        <v>107</v>
      </c>
      <c r="F29" s="51">
        <v>12</v>
      </c>
      <c r="G29" s="51">
        <v>6</v>
      </c>
      <c r="H29" s="51">
        <v>3</v>
      </c>
      <c r="I29" s="51"/>
      <c r="J29" s="60">
        <v>43929</v>
      </c>
      <c r="K29" s="61">
        <v>43950</v>
      </c>
      <c r="L29" s="49" t="s">
        <v>204</v>
      </c>
      <c r="N29" s="2">
        <f t="shared" si="4"/>
        <v>5</v>
      </c>
    </row>
    <row r="30" spans="1:15" s="2" customFormat="1" ht="26.25" hidden="1" customHeight="1" x14ac:dyDescent="0.25">
      <c r="A30" s="48">
        <v>22</v>
      </c>
      <c r="B30" s="57" t="s">
        <v>80</v>
      </c>
      <c r="C30" s="59" t="s">
        <v>62</v>
      </c>
      <c r="D30" s="57" t="s">
        <v>60</v>
      </c>
      <c r="E30" s="57" t="s">
        <v>61</v>
      </c>
      <c r="F30" s="51">
        <v>8</v>
      </c>
      <c r="G30" s="51">
        <v>7</v>
      </c>
      <c r="H30" s="51">
        <v>2</v>
      </c>
      <c r="I30" s="51"/>
      <c r="J30" s="60">
        <v>43925</v>
      </c>
      <c r="K30" s="61">
        <f t="shared" ref="K30:K42" si="5">J30+O30</f>
        <v>43955</v>
      </c>
      <c r="L30" s="49" t="s">
        <v>204</v>
      </c>
      <c r="N30" s="2">
        <f>ROUND(F30/H30,0)+1</f>
        <v>5</v>
      </c>
      <c r="O30" s="2">
        <f>N30*6</f>
        <v>30</v>
      </c>
    </row>
    <row r="31" spans="1:15" s="2" customFormat="1" ht="26.25" hidden="1" customHeight="1" x14ac:dyDescent="0.25">
      <c r="A31" s="48">
        <v>23</v>
      </c>
      <c r="B31" s="57" t="s">
        <v>80</v>
      </c>
      <c r="C31" s="59" t="s">
        <v>127</v>
      </c>
      <c r="D31" s="57" t="s">
        <v>49</v>
      </c>
      <c r="E31" s="57" t="s">
        <v>50</v>
      </c>
      <c r="F31" s="51">
        <v>10</v>
      </c>
      <c r="G31" s="51">
        <v>3</v>
      </c>
      <c r="H31" s="51">
        <v>2</v>
      </c>
      <c r="I31" s="51"/>
      <c r="J31" s="60">
        <v>43928</v>
      </c>
      <c r="K31" s="61">
        <f t="shared" si="5"/>
        <v>43964</v>
      </c>
      <c r="L31" s="49" t="s">
        <v>204</v>
      </c>
      <c r="N31" s="2">
        <f t="shared" si="4"/>
        <v>6</v>
      </c>
      <c r="O31" s="2">
        <f t="shared" ref="O31:O43" si="6">N31*6</f>
        <v>36</v>
      </c>
    </row>
    <row r="32" spans="1:15" s="2" customFormat="1" ht="26.25" hidden="1" customHeight="1" x14ac:dyDescent="0.25">
      <c r="A32" s="48">
        <v>24</v>
      </c>
      <c r="B32" s="57" t="s">
        <v>80</v>
      </c>
      <c r="C32" s="59" t="s">
        <v>51</v>
      </c>
      <c r="D32" s="57" t="s">
        <v>58</v>
      </c>
      <c r="E32" s="57" t="s">
        <v>59</v>
      </c>
      <c r="F32" s="51">
        <v>8</v>
      </c>
      <c r="G32" s="51">
        <v>5</v>
      </c>
      <c r="H32" s="51">
        <v>2</v>
      </c>
      <c r="I32" s="51"/>
      <c r="J32" s="60">
        <v>43930</v>
      </c>
      <c r="K32" s="61">
        <f t="shared" si="5"/>
        <v>43960</v>
      </c>
      <c r="L32" s="49" t="s">
        <v>204</v>
      </c>
      <c r="N32" s="2">
        <f t="shared" si="4"/>
        <v>5</v>
      </c>
      <c r="O32" s="2">
        <f t="shared" si="6"/>
        <v>30</v>
      </c>
    </row>
    <row r="33" spans="1:15" s="2" customFormat="1" ht="48" hidden="1" customHeight="1" x14ac:dyDescent="0.25">
      <c r="A33" s="48">
        <v>25</v>
      </c>
      <c r="B33" s="57" t="s">
        <v>80</v>
      </c>
      <c r="C33" s="57" t="s">
        <v>67</v>
      </c>
      <c r="D33" s="58" t="s">
        <v>206</v>
      </c>
      <c r="E33" s="57" t="s">
        <v>66</v>
      </c>
      <c r="F33" s="51">
        <v>10</v>
      </c>
      <c r="G33" s="51">
        <v>6</v>
      </c>
      <c r="H33" s="51">
        <v>2</v>
      </c>
      <c r="I33" s="51"/>
      <c r="J33" s="60">
        <v>43952</v>
      </c>
      <c r="K33" s="61">
        <f t="shared" si="5"/>
        <v>43988</v>
      </c>
      <c r="L33" s="49" t="s">
        <v>204</v>
      </c>
      <c r="N33" s="2">
        <f t="shared" si="4"/>
        <v>6</v>
      </c>
      <c r="O33" s="2">
        <f t="shared" si="6"/>
        <v>36</v>
      </c>
    </row>
    <row r="34" spans="1:15" s="2" customFormat="1" ht="26.25" hidden="1" customHeight="1" x14ac:dyDescent="0.25">
      <c r="A34" s="48">
        <v>26</v>
      </c>
      <c r="B34" s="57" t="s">
        <v>80</v>
      </c>
      <c r="C34" s="59" t="s">
        <v>54</v>
      </c>
      <c r="D34" s="57" t="s">
        <v>52</v>
      </c>
      <c r="E34" s="57" t="s">
        <v>53</v>
      </c>
      <c r="F34" s="51">
        <v>10</v>
      </c>
      <c r="G34" s="51">
        <v>5</v>
      </c>
      <c r="H34" s="51">
        <v>2</v>
      </c>
      <c r="I34" s="51"/>
      <c r="J34" s="60">
        <v>43951</v>
      </c>
      <c r="K34" s="61">
        <f t="shared" si="5"/>
        <v>43987</v>
      </c>
      <c r="L34" s="49" t="s">
        <v>204</v>
      </c>
      <c r="N34" s="2">
        <f t="shared" si="4"/>
        <v>6</v>
      </c>
      <c r="O34" s="2">
        <f t="shared" si="6"/>
        <v>36</v>
      </c>
    </row>
    <row r="35" spans="1:15" s="2" customFormat="1" ht="26.25" hidden="1" customHeight="1" x14ac:dyDescent="0.25">
      <c r="A35" s="48">
        <v>27</v>
      </c>
      <c r="B35" s="57" t="s">
        <v>80</v>
      </c>
      <c r="C35" s="57" t="s">
        <v>73</v>
      </c>
      <c r="D35" s="57" t="s">
        <v>71</v>
      </c>
      <c r="E35" s="57" t="s">
        <v>72</v>
      </c>
      <c r="F35" s="51">
        <v>13</v>
      </c>
      <c r="G35" s="51">
        <v>2</v>
      </c>
      <c r="H35" s="51">
        <v>3</v>
      </c>
      <c r="I35" s="51"/>
      <c r="J35" s="60">
        <v>43927</v>
      </c>
      <c r="K35" s="61">
        <f t="shared" si="5"/>
        <v>43957</v>
      </c>
      <c r="L35" s="49" t="s">
        <v>204</v>
      </c>
      <c r="N35" s="2">
        <f t="shared" si="4"/>
        <v>5</v>
      </c>
      <c r="O35" s="2">
        <f t="shared" si="6"/>
        <v>30</v>
      </c>
    </row>
    <row r="36" spans="1:15" s="38" customFormat="1" ht="33" hidden="1" customHeight="1" x14ac:dyDescent="0.25">
      <c r="A36" s="48">
        <v>28</v>
      </c>
      <c r="B36" s="56" t="s">
        <v>166</v>
      </c>
      <c r="C36" s="70" t="s">
        <v>180</v>
      </c>
      <c r="D36" s="56" t="s">
        <v>187</v>
      </c>
      <c r="E36" s="56" t="s">
        <v>167</v>
      </c>
      <c r="F36" s="50">
        <v>10</v>
      </c>
      <c r="G36" s="50">
        <v>3</v>
      </c>
      <c r="H36" s="50">
        <v>3</v>
      </c>
      <c r="I36" s="50"/>
      <c r="J36" s="63">
        <v>43928</v>
      </c>
      <c r="K36" s="64">
        <f t="shared" si="5"/>
        <v>43952</v>
      </c>
      <c r="L36" s="49" t="s">
        <v>204</v>
      </c>
      <c r="N36" s="38">
        <f t="shared" si="4"/>
        <v>4</v>
      </c>
      <c r="O36" s="38">
        <f t="shared" si="6"/>
        <v>24</v>
      </c>
    </row>
    <row r="37" spans="1:15" s="38" customFormat="1" ht="33" hidden="1" customHeight="1" x14ac:dyDescent="0.25">
      <c r="A37" s="48">
        <v>29</v>
      </c>
      <c r="B37" s="56" t="s">
        <v>166</v>
      </c>
      <c r="C37" s="70" t="s">
        <v>179</v>
      </c>
      <c r="D37" s="56" t="s">
        <v>188</v>
      </c>
      <c r="E37" s="56" t="s">
        <v>167</v>
      </c>
      <c r="F37" s="50">
        <v>10</v>
      </c>
      <c r="G37" s="50">
        <v>5</v>
      </c>
      <c r="H37" s="50">
        <v>3</v>
      </c>
      <c r="I37" s="50"/>
      <c r="J37" s="63">
        <v>43928</v>
      </c>
      <c r="K37" s="64">
        <f t="shared" ref="K37" si="7">J37+O37</f>
        <v>43952</v>
      </c>
      <c r="L37" s="49" t="s">
        <v>204</v>
      </c>
      <c r="N37" s="38">
        <f t="shared" ref="N37" si="8">ROUND(F37/H37,0)+1</f>
        <v>4</v>
      </c>
      <c r="O37" s="38">
        <f t="shared" si="6"/>
        <v>24</v>
      </c>
    </row>
    <row r="38" spans="1:15" s="39" customFormat="1" ht="46.5" hidden="1" customHeight="1" x14ac:dyDescent="0.25">
      <c r="A38" s="48">
        <v>30</v>
      </c>
      <c r="B38" s="56" t="s">
        <v>166</v>
      </c>
      <c r="C38" s="70" t="s">
        <v>195</v>
      </c>
      <c r="D38" s="56" t="s">
        <v>189</v>
      </c>
      <c r="E38" s="56" t="s">
        <v>168</v>
      </c>
      <c r="F38" s="50">
        <v>10</v>
      </c>
      <c r="G38" s="50">
        <v>3</v>
      </c>
      <c r="H38" s="50">
        <v>3</v>
      </c>
      <c r="I38" s="50"/>
      <c r="J38" s="63">
        <v>43928</v>
      </c>
      <c r="K38" s="64">
        <f t="shared" si="5"/>
        <v>43952</v>
      </c>
      <c r="L38" s="49" t="s">
        <v>204</v>
      </c>
      <c r="N38" s="39">
        <f t="shared" si="4"/>
        <v>4</v>
      </c>
      <c r="O38" s="39">
        <f t="shared" si="6"/>
        <v>24</v>
      </c>
    </row>
    <row r="39" spans="1:15" s="38" customFormat="1" ht="46.5" hidden="1" customHeight="1" x14ac:dyDescent="0.25">
      <c r="A39" s="48">
        <v>31</v>
      </c>
      <c r="B39" s="56" t="s">
        <v>166</v>
      </c>
      <c r="C39" s="70" t="s">
        <v>181</v>
      </c>
      <c r="D39" s="56" t="s">
        <v>190</v>
      </c>
      <c r="E39" s="56" t="s">
        <v>169</v>
      </c>
      <c r="F39" s="50">
        <v>10</v>
      </c>
      <c r="G39" s="50">
        <v>2</v>
      </c>
      <c r="H39" s="50">
        <v>3</v>
      </c>
      <c r="I39" s="50"/>
      <c r="J39" s="63">
        <v>43928</v>
      </c>
      <c r="K39" s="64">
        <f t="shared" ref="K39" si="9">J39+O39</f>
        <v>43952</v>
      </c>
      <c r="L39" s="49" t="s">
        <v>204</v>
      </c>
      <c r="N39" s="38">
        <f t="shared" ref="N39" si="10">ROUND(F39/H39,0)+1</f>
        <v>4</v>
      </c>
      <c r="O39" s="38">
        <f t="shared" si="6"/>
        <v>24</v>
      </c>
    </row>
    <row r="40" spans="1:15" s="38" customFormat="1" ht="46.5" hidden="1" customHeight="1" x14ac:dyDescent="0.25">
      <c r="A40" s="48">
        <v>32</v>
      </c>
      <c r="B40" s="56" t="s">
        <v>166</v>
      </c>
      <c r="C40" s="70" t="s">
        <v>178</v>
      </c>
      <c r="D40" s="56" t="s">
        <v>191</v>
      </c>
      <c r="E40" s="56" t="s">
        <v>169</v>
      </c>
      <c r="F40" s="50">
        <v>10</v>
      </c>
      <c r="G40" s="50">
        <v>4</v>
      </c>
      <c r="H40" s="50">
        <v>3</v>
      </c>
      <c r="I40" s="50"/>
      <c r="J40" s="63">
        <v>43928</v>
      </c>
      <c r="K40" s="64">
        <f t="shared" ref="K40" si="11">J40+O40</f>
        <v>43952</v>
      </c>
      <c r="L40" s="49" t="s">
        <v>204</v>
      </c>
      <c r="N40" s="38">
        <f t="shared" ref="N40" si="12">ROUND(F40/H40,0)+1</f>
        <v>4</v>
      </c>
      <c r="O40" s="38">
        <f t="shared" si="6"/>
        <v>24</v>
      </c>
    </row>
    <row r="41" spans="1:15" s="38" customFormat="1" ht="41.25" hidden="1" customHeight="1" x14ac:dyDescent="0.25">
      <c r="A41" s="48">
        <v>33</v>
      </c>
      <c r="B41" s="56" t="s">
        <v>166</v>
      </c>
      <c r="C41" s="70" t="s">
        <v>176</v>
      </c>
      <c r="D41" s="56" t="s">
        <v>192</v>
      </c>
      <c r="E41" s="56" t="s">
        <v>170</v>
      </c>
      <c r="F41" s="50">
        <v>10</v>
      </c>
      <c r="G41" s="50">
        <v>3</v>
      </c>
      <c r="H41" s="50">
        <v>3</v>
      </c>
      <c r="I41" s="50"/>
      <c r="J41" s="63">
        <v>43928</v>
      </c>
      <c r="K41" s="64">
        <f t="shared" si="5"/>
        <v>43952</v>
      </c>
      <c r="L41" s="49" t="s">
        <v>204</v>
      </c>
      <c r="N41" s="38">
        <f t="shared" si="4"/>
        <v>4</v>
      </c>
      <c r="O41" s="38">
        <f t="shared" si="6"/>
        <v>24</v>
      </c>
    </row>
    <row r="42" spans="1:15" s="38" customFormat="1" ht="41.25" hidden="1" customHeight="1" x14ac:dyDescent="0.25">
      <c r="A42" s="48">
        <v>34</v>
      </c>
      <c r="B42" s="56" t="s">
        <v>166</v>
      </c>
      <c r="C42" s="70" t="s">
        <v>183</v>
      </c>
      <c r="D42" s="56" t="s">
        <v>193</v>
      </c>
      <c r="E42" s="56" t="s">
        <v>169</v>
      </c>
      <c r="F42" s="50">
        <v>10</v>
      </c>
      <c r="G42" s="50">
        <v>3</v>
      </c>
      <c r="H42" s="50">
        <v>3</v>
      </c>
      <c r="I42" s="50"/>
      <c r="J42" s="63">
        <v>43928</v>
      </c>
      <c r="K42" s="64">
        <f t="shared" si="5"/>
        <v>43952</v>
      </c>
      <c r="L42" s="49" t="s">
        <v>204</v>
      </c>
      <c r="N42" s="38">
        <f t="shared" si="4"/>
        <v>4</v>
      </c>
      <c r="O42" s="38">
        <f t="shared" si="6"/>
        <v>24</v>
      </c>
    </row>
    <row r="43" spans="1:15" s="38" customFormat="1" ht="41.25" hidden="1" customHeight="1" x14ac:dyDescent="0.25">
      <c r="A43" s="48">
        <v>35</v>
      </c>
      <c r="B43" s="56" t="s">
        <v>166</v>
      </c>
      <c r="C43" s="70" t="s">
        <v>177</v>
      </c>
      <c r="D43" s="56" t="s">
        <v>194</v>
      </c>
      <c r="E43" s="56" t="s">
        <v>170</v>
      </c>
      <c r="F43" s="50">
        <v>10</v>
      </c>
      <c r="G43" s="50">
        <v>6</v>
      </c>
      <c r="H43" s="50">
        <v>3</v>
      </c>
      <c r="I43" s="50"/>
      <c r="J43" s="63">
        <v>43928</v>
      </c>
      <c r="K43" s="64">
        <f t="shared" ref="K43" si="13">J43+O43</f>
        <v>43952</v>
      </c>
      <c r="L43" s="49" t="s">
        <v>204</v>
      </c>
      <c r="N43" s="38">
        <f t="shared" ref="N43" si="14">ROUND(F43/H43,0)+1</f>
        <v>4</v>
      </c>
      <c r="O43" s="38">
        <f t="shared" si="6"/>
        <v>24</v>
      </c>
    </row>
    <row r="44" spans="1:15" s="2" customFormat="1" ht="12" customHeight="1" x14ac:dyDescent="0.25">
      <c r="A44" s="5"/>
      <c r="B44" s="3"/>
      <c r="C44" s="3"/>
      <c r="D44" s="3"/>
      <c r="E44" s="3"/>
      <c r="F44" s="5"/>
      <c r="G44" s="5"/>
      <c r="H44" s="5"/>
      <c r="I44" s="5"/>
      <c r="J44" s="15"/>
      <c r="K44" s="16"/>
      <c r="L44" s="3"/>
      <c r="N44" s="2" t="e">
        <f t="shared" ref="N44" si="15">ROUND(F44/H44,0)+1</f>
        <v>#DIV/0!</v>
      </c>
      <c r="O44" s="2" t="e">
        <f t="shared" ref="O44" si="16">N44*6</f>
        <v>#DIV/0!</v>
      </c>
    </row>
    <row r="45" spans="1:15" s="2" customFormat="1" ht="26.25" customHeight="1" x14ac:dyDescent="0.25">
      <c r="A45" s="19"/>
      <c r="B45" s="20"/>
      <c r="C45" s="20"/>
      <c r="D45" s="20"/>
      <c r="E45" s="20"/>
      <c r="F45" s="19"/>
      <c r="G45" s="19"/>
      <c r="H45" s="19"/>
      <c r="I45" s="19"/>
      <c r="J45" s="21"/>
      <c r="K45" s="22"/>
      <c r="L45" s="20"/>
    </row>
    <row r="46" spans="1:15" ht="18.75" x14ac:dyDescent="0.3">
      <c r="A46" s="76" t="s">
        <v>91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spans="1:15" ht="18.75" x14ac:dyDescent="0.3">
      <c r="A47" s="77" t="s">
        <v>92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5" ht="18.75" x14ac:dyDescent="0.3">
      <c r="A48" s="77" t="s">
        <v>89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49" spans="1:12" ht="36.950000000000003" customHeight="1" x14ac:dyDescent="0.3">
      <c r="A49" s="78" t="s">
        <v>93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1:12" ht="18.75" x14ac:dyDescent="0.3">
      <c r="A50" s="77" t="s">
        <v>94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1" spans="1:12" x14ac:dyDescent="0.2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</row>
    <row r="52" spans="1:12" ht="18.75" x14ac:dyDescent="0.3">
      <c r="H52" s="73" t="s">
        <v>90</v>
      </c>
      <c r="I52" s="73"/>
      <c r="J52" s="73"/>
      <c r="K52" s="73"/>
      <c r="L52" s="73"/>
    </row>
  </sheetData>
  <autoFilter ref="A7:O43" xr:uid="{00000000-0009-0000-0000-000000000000}">
    <filterColumn colId="1">
      <filters>
        <filter val="KT&amp;TC"/>
      </filters>
    </filterColumn>
    <filterColumn colId="6" showButton="0"/>
    <filterColumn colId="9" showButton="0"/>
  </autoFilter>
  <sortState xmlns:xlrd2="http://schemas.microsoft.com/office/spreadsheetml/2017/richdata2" ref="B9:O66">
    <sortCondition ref="B9:B66"/>
  </sortState>
  <mergeCells count="18">
    <mergeCell ref="A4:L4"/>
    <mergeCell ref="E7:E8"/>
    <mergeCell ref="L7:L8"/>
    <mergeCell ref="G7:H7"/>
    <mergeCell ref="J7:K7"/>
    <mergeCell ref="F7:F8"/>
    <mergeCell ref="I7:I8"/>
    <mergeCell ref="A51:L51"/>
    <mergeCell ref="H52:L52"/>
    <mergeCell ref="A7:A8"/>
    <mergeCell ref="B7:B8"/>
    <mergeCell ref="C7:C8"/>
    <mergeCell ref="D7:D8"/>
    <mergeCell ref="A46:L46"/>
    <mergeCell ref="A47:L47"/>
    <mergeCell ref="A48:L48"/>
    <mergeCell ref="A49:L49"/>
    <mergeCell ref="A50:L50"/>
  </mergeCells>
  <pageMargins left="0" right="0" top="0" bottom="0" header="0" footer="0"/>
  <pageSetup paperSize="9" scale="7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8"/>
  <sheetViews>
    <sheetView topLeftCell="A73" zoomScale="70" zoomScaleNormal="70" workbookViewId="0">
      <selection activeCell="E81" sqref="E81"/>
    </sheetView>
  </sheetViews>
  <sheetFormatPr defaultRowHeight="15" x14ac:dyDescent="0.25"/>
  <cols>
    <col min="1" max="1" width="4.7109375" style="1" customWidth="1"/>
    <col min="2" max="2" width="13.5703125" customWidth="1"/>
    <col min="3" max="3" width="36.85546875" customWidth="1"/>
    <col min="4" max="4" width="33.28515625" customWidth="1"/>
    <col min="5" max="5" width="32.85546875" customWidth="1"/>
    <col min="6" max="6" width="18.42578125" style="1" customWidth="1"/>
    <col min="7" max="8" width="12.42578125" style="1" customWidth="1"/>
    <col min="9" max="9" width="12.42578125" style="1" hidden="1" customWidth="1"/>
    <col min="10" max="10" width="17.140625" customWidth="1"/>
    <col min="11" max="11" width="12.42578125" customWidth="1"/>
    <col min="12" max="12" width="17.7109375" bestFit="1" customWidth="1"/>
  </cols>
  <sheetData>
    <row r="1" spans="1:15" x14ac:dyDescent="0.25">
      <c r="A1" s="17"/>
      <c r="B1" s="18"/>
      <c r="C1" s="18"/>
      <c r="D1" s="18"/>
      <c r="E1" s="18"/>
      <c r="F1" s="17"/>
      <c r="G1" s="17"/>
      <c r="H1" s="17"/>
      <c r="I1" s="17"/>
      <c r="J1" s="18"/>
      <c r="K1" s="18"/>
      <c r="L1" s="18"/>
    </row>
    <row r="2" spans="1:15" x14ac:dyDescent="0.25">
      <c r="A2" s="17"/>
      <c r="B2" s="18"/>
      <c r="C2" s="18"/>
      <c r="D2" s="18"/>
      <c r="E2" s="18"/>
      <c r="F2" s="17"/>
      <c r="G2" s="17"/>
      <c r="H2" s="17"/>
      <c r="I2" s="17"/>
      <c r="J2" s="18"/>
      <c r="K2" s="18"/>
      <c r="L2" s="18"/>
    </row>
    <row r="3" spans="1:15" x14ac:dyDescent="0.25">
      <c r="A3" s="17"/>
      <c r="B3" s="18"/>
      <c r="C3" s="18"/>
      <c r="D3" s="18"/>
      <c r="E3" s="18"/>
      <c r="F3" s="17"/>
      <c r="G3" s="17"/>
      <c r="H3" s="17"/>
      <c r="I3" s="17"/>
      <c r="J3" s="18"/>
      <c r="K3" s="18"/>
      <c r="L3" s="18"/>
    </row>
    <row r="4" spans="1:15" ht="21.75" x14ac:dyDescent="0.3">
      <c r="A4" s="79" t="s">
        <v>88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5" x14ac:dyDescent="0.25">
      <c r="A5" s="17"/>
      <c r="B5" s="18"/>
      <c r="C5" s="18"/>
      <c r="D5" s="18"/>
      <c r="E5" s="18"/>
      <c r="F5" s="17"/>
      <c r="G5" s="17"/>
      <c r="H5" s="17"/>
      <c r="I5" s="17"/>
      <c r="J5" s="18"/>
      <c r="K5" s="18"/>
      <c r="L5" s="18"/>
    </row>
    <row r="7" spans="1:15" ht="51" customHeight="1" x14ac:dyDescent="0.25">
      <c r="A7" s="86" t="s">
        <v>0</v>
      </c>
      <c r="B7" s="86" t="s">
        <v>74</v>
      </c>
      <c r="C7" s="86" t="s">
        <v>1</v>
      </c>
      <c r="D7" s="86" t="s">
        <v>2</v>
      </c>
      <c r="E7" s="88" t="s">
        <v>5</v>
      </c>
      <c r="F7" s="88" t="s">
        <v>87</v>
      </c>
      <c r="G7" s="90" t="s">
        <v>85</v>
      </c>
      <c r="H7" s="91"/>
      <c r="I7" s="92" t="s">
        <v>95</v>
      </c>
      <c r="J7" s="90" t="s">
        <v>3</v>
      </c>
      <c r="K7" s="91"/>
      <c r="L7" s="88" t="s">
        <v>4</v>
      </c>
    </row>
    <row r="8" spans="1:15" ht="52.5" customHeight="1" x14ac:dyDescent="0.25">
      <c r="A8" s="87"/>
      <c r="B8" s="87"/>
      <c r="C8" s="87"/>
      <c r="D8" s="87"/>
      <c r="E8" s="89"/>
      <c r="F8" s="89"/>
      <c r="G8" s="40" t="s">
        <v>86</v>
      </c>
      <c r="H8" s="40" t="s">
        <v>98</v>
      </c>
      <c r="I8" s="93"/>
      <c r="J8" s="12" t="s">
        <v>83</v>
      </c>
      <c r="K8" s="12" t="s">
        <v>84</v>
      </c>
      <c r="L8" s="89"/>
    </row>
    <row r="9" spans="1:15" s="2" customFormat="1" ht="38.25" customHeight="1" x14ac:dyDescent="0.25">
      <c r="A9" s="5">
        <v>1</v>
      </c>
      <c r="B9" s="3" t="s">
        <v>76</v>
      </c>
      <c r="C9" s="3" t="s">
        <v>9</v>
      </c>
      <c r="D9" s="6" t="s">
        <v>7</v>
      </c>
      <c r="E9" s="7" t="s">
        <v>11</v>
      </c>
      <c r="F9" s="30">
        <v>15</v>
      </c>
      <c r="G9" s="13">
        <v>5</v>
      </c>
      <c r="H9" s="13">
        <v>1</v>
      </c>
      <c r="I9" s="13"/>
      <c r="J9" s="15">
        <v>43930</v>
      </c>
      <c r="K9" s="16">
        <f t="shared" ref="K9:K24" si="0">J9+O9</f>
        <v>44026</v>
      </c>
      <c r="L9" s="3"/>
      <c r="N9" s="2">
        <f>ROUND(F9/H9,0)+1</f>
        <v>16</v>
      </c>
      <c r="O9" s="2">
        <f t="shared" ref="O9:O49" si="1">N9*6</f>
        <v>96</v>
      </c>
    </row>
    <row r="10" spans="1:15" s="2" customFormat="1" ht="43.5" customHeight="1" x14ac:dyDescent="0.25">
      <c r="A10" s="5">
        <v>2</v>
      </c>
      <c r="B10" s="3" t="s">
        <v>76</v>
      </c>
      <c r="C10" s="4" t="s">
        <v>12</v>
      </c>
      <c r="D10" s="6" t="s">
        <v>8</v>
      </c>
      <c r="E10" s="3" t="s">
        <v>10</v>
      </c>
      <c r="F10" s="31">
        <v>13</v>
      </c>
      <c r="G10" s="5">
        <v>4</v>
      </c>
      <c r="H10" s="5">
        <v>2</v>
      </c>
      <c r="I10" s="5"/>
      <c r="J10" s="15">
        <v>43922</v>
      </c>
      <c r="K10" s="16">
        <f t="shared" si="0"/>
        <v>43970</v>
      </c>
      <c r="L10" s="34" t="s">
        <v>204</v>
      </c>
      <c r="N10" s="2">
        <f t="shared" ref="N10:N73" si="2">ROUND(F10/H10,0)+1</f>
        <v>8</v>
      </c>
      <c r="O10" s="2">
        <f t="shared" si="1"/>
        <v>48</v>
      </c>
    </row>
    <row r="11" spans="1:15" s="2" customFormat="1" ht="36" customHeight="1" x14ac:dyDescent="0.25">
      <c r="A11" s="5">
        <v>3</v>
      </c>
      <c r="B11" s="3" t="s">
        <v>76</v>
      </c>
      <c r="C11" s="3" t="s">
        <v>14</v>
      </c>
      <c r="D11" s="6" t="s">
        <v>13</v>
      </c>
      <c r="E11" s="3" t="s">
        <v>15</v>
      </c>
      <c r="F11" s="31">
        <v>13</v>
      </c>
      <c r="G11" s="5">
        <v>7</v>
      </c>
      <c r="H11" s="5">
        <v>2</v>
      </c>
      <c r="I11" s="5"/>
      <c r="J11" s="15">
        <v>43925</v>
      </c>
      <c r="K11" s="16">
        <f t="shared" si="0"/>
        <v>43973</v>
      </c>
      <c r="L11" s="34" t="s">
        <v>204</v>
      </c>
      <c r="N11" s="2">
        <f t="shared" si="2"/>
        <v>8</v>
      </c>
      <c r="O11" s="2">
        <f t="shared" si="1"/>
        <v>48</v>
      </c>
    </row>
    <row r="12" spans="1:15" s="2" customFormat="1" ht="38.25" customHeight="1" x14ac:dyDescent="0.25">
      <c r="A12" s="5">
        <v>4</v>
      </c>
      <c r="B12" s="3" t="s">
        <v>76</v>
      </c>
      <c r="C12" s="4" t="s">
        <v>19</v>
      </c>
      <c r="D12" s="6" t="s">
        <v>16</v>
      </c>
      <c r="E12" s="4" t="s">
        <v>17</v>
      </c>
      <c r="F12" s="30">
        <v>15</v>
      </c>
      <c r="G12" s="13">
        <v>2</v>
      </c>
      <c r="H12" s="13">
        <v>2</v>
      </c>
      <c r="I12" s="13"/>
      <c r="J12" s="15">
        <v>43927</v>
      </c>
      <c r="K12" s="16">
        <f t="shared" si="0"/>
        <v>43981</v>
      </c>
      <c r="L12" s="34" t="s">
        <v>204</v>
      </c>
      <c r="N12" s="2">
        <f t="shared" si="2"/>
        <v>9</v>
      </c>
      <c r="O12" s="2">
        <f t="shared" si="1"/>
        <v>54</v>
      </c>
    </row>
    <row r="13" spans="1:15" s="2" customFormat="1" ht="40.5" customHeight="1" x14ac:dyDescent="0.25">
      <c r="A13" s="5">
        <v>5</v>
      </c>
      <c r="B13" s="3" t="s">
        <v>76</v>
      </c>
      <c r="C13" s="3" t="s">
        <v>21</v>
      </c>
      <c r="D13" s="6" t="s">
        <v>20</v>
      </c>
      <c r="E13" s="7" t="s">
        <v>96</v>
      </c>
      <c r="F13" s="30">
        <v>6</v>
      </c>
      <c r="G13" s="13">
        <v>5</v>
      </c>
      <c r="H13" s="13">
        <v>2</v>
      </c>
      <c r="I13" s="13"/>
      <c r="J13" s="15">
        <v>43930</v>
      </c>
      <c r="K13" s="16">
        <f t="shared" si="0"/>
        <v>43954</v>
      </c>
      <c r="L13" s="3"/>
      <c r="N13" s="2">
        <f t="shared" si="2"/>
        <v>4</v>
      </c>
      <c r="O13" s="2">
        <f t="shared" si="1"/>
        <v>24</v>
      </c>
    </row>
    <row r="14" spans="1:15" s="2" customFormat="1" ht="36.75" customHeight="1" x14ac:dyDescent="0.25">
      <c r="A14" s="5">
        <v>6</v>
      </c>
      <c r="B14" s="3" t="s">
        <v>76</v>
      </c>
      <c r="C14" s="3" t="s">
        <v>18</v>
      </c>
      <c r="D14" s="6" t="s">
        <v>22</v>
      </c>
      <c r="E14" s="7" t="s">
        <v>97</v>
      </c>
      <c r="F14" s="30">
        <v>8</v>
      </c>
      <c r="G14" s="13">
        <v>6</v>
      </c>
      <c r="H14" s="13">
        <v>2</v>
      </c>
      <c r="I14" s="5"/>
      <c r="J14" s="15">
        <v>43924</v>
      </c>
      <c r="K14" s="16">
        <f t="shared" si="0"/>
        <v>43954</v>
      </c>
      <c r="L14" s="3"/>
      <c r="N14" s="2">
        <f t="shared" si="2"/>
        <v>5</v>
      </c>
      <c r="O14" s="2">
        <f t="shared" si="1"/>
        <v>30</v>
      </c>
    </row>
    <row r="15" spans="1:15" s="2" customFormat="1" ht="35.25" customHeight="1" x14ac:dyDescent="0.25">
      <c r="A15" s="5">
        <v>7</v>
      </c>
      <c r="B15" s="3" t="s">
        <v>76</v>
      </c>
      <c r="C15" s="8" t="s">
        <v>118</v>
      </c>
      <c r="D15" s="3" t="s">
        <v>120</v>
      </c>
      <c r="E15" s="3" t="s">
        <v>121</v>
      </c>
      <c r="F15" s="5">
        <v>18</v>
      </c>
      <c r="G15" s="5">
        <v>3</v>
      </c>
      <c r="H15" s="5">
        <v>3</v>
      </c>
      <c r="I15" s="5"/>
      <c r="J15" s="15">
        <v>43928</v>
      </c>
      <c r="K15" s="16">
        <f t="shared" si="0"/>
        <v>43970</v>
      </c>
      <c r="L15" s="3"/>
      <c r="N15" s="2">
        <f t="shared" si="2"/>
        <v>7</v>
      </c>
      <c r="O15" s="2">
        <f t="shared" si="1"/>
        <v>42</v>
      </c>
    </row>
    <row r="16" spans="1:15" s="29" customFormat="1" ht="29.25" customHeight="1" x14ac:dyDescent="0.25">
      <c r="A16" s="5">
        <v>8</v>
      </c>
      <c r="B16" s="3" t="s">
        <v>76</v>
      </c>
      <c r="C16" s="8" t="s">
        <v>122</v>
      </c>
      <c r="D16" s="3" t="s">
        <v>165</v>
      </c>
      <c r="E16" s="3" t="s">
        <v>123</v>
      </c>
      <c r="F16" s="5">
        <v>12</v>
      </c>
      <c r="G16" s="5">
        <v>2</v>
      </c>
      <c r="H16" s="5">
        <v>2</v>
      </c>
      <c r="I16" s="5"/>
      <c r="J16" s="15">
        <v>43927</v>
      </c>
      <c r="K16" s="16">
        <f t="shared" si="0"/>
        <v>43969</v>
      </c>
      <c r="L16" s="3"/>
      <c r="M16" s="2"/>
      <c r="N16" s="2">
        <f t="shared" si="2"/>
        <v>7</v>
      </c>
      <c r="O16" s="2">
        <f t="shared" si="1"/>
        <v>42</v>
      </c>
    </row>
    <row r="17" spans="1:15" s="2" customFormat="1" ht="35.25" customHeight="1" x14ac:dyDescent="0.25">
      <c r="A17" s="5">
        <v>9</v>
      </c>
      <c r="B17" s="3" t="s">
        <v>76</v>
      </c>
      <c r="C17" s="8" t="s">
        <v>125</v>
      </c>
      <c r="D17" s="8" t="s">
        <v>124</v>
      </c>
      <c r="E17" s="3" t="s">
        <v>126</v>
      </c>
      <c r="F17" s="5">
        <v>12</v>
      </c>
      <c r="G17" s="5">
        <v>4</v>
      </c>
      <c r="H17" s="5">
        <v>2</v>
      </c>
      <c r="I17" s="5"/>
      <c r="J17" s="15">
        <v>43929</v>
      </c>
      <c r="K17" s="16">
        <f t="shared" si="0"/>
        <v>43971</v>
      </c>
      <c r="L17" s="34" t="s">
        <v>204</v>
      </c>
      <c r="N17" s="2">
        <f t="shared" si="2"/>
        <v>7</v>
      </c>
      <c r="O17" s="2">
        <f t="shared" si="1"/>
        <v>42</v>
      </c>
    </row>
    <row r="18" spans="1:15" s="2" customFormat="1" ht="38.25" customHeight="1" x14ac:dyDescent="0.25">
      <c r="A18" s="5">
        <v>10</v>
      </c>
      <c r="B18" s="3" t="s">
        <v>78</v>
      </c>
      <c r="C18" s="3" t="s">
        <v>151</v>
      </c>
      <c r="D18" s="3" t="s">
        <v>23</v>
      </c>
      <c r="E18" s="4" t="s">
        <v>24</v>
      </c>
      <c r="F18" s="5">
        <v>12</v>
      </c>
      <c r="G18" s="5">
        <v>5</v>
      </c>
      <c r="H18" s="5">
        <v>2</v>
      </c>
      <c r="I18" s="5"/>
      <c r="J18" s="15">
        <v>43951</v>
      </c>
      <c r="K18" s="16">
        <f t="shared" si="0"/>
        <v>43993</v>
      </c>
      <c r="L18" s="3"/>
      <c r="N18" s="2">
        <f t="shared" si="2"/>
        <v>7</v>
      </c>
      <c r="O18" s="2">
        <f t="shared" si="1"/>
        <v>42</v>
      </c>
    </row>
    <row r="19" spans="1:15" s="2" customFormat="1" ht="29.25" customHeight="1" x14ac:dyDescent="0.25">
      <c r="A19" s="5">
        <v>11</v>
      </c>
      <c r="B19" s="3" t="s">
        <v>78</v>
      </c>
      <c r="C19" s="3" t="s">
        <v>151</v>
      </c>
      <c r="D19" s="3" t="s">
        <v>25</v>
      </c>
      <c r="E19" s="4" t="s">
        <v>26</v>
      </c>
      <c r="F19" s="5">
        <v>6</v>
      </c>
      <c r="G19" s="5">
        <v>5</v>
      </c>
      <c r="H19" s="5">
        <v>2</v>
      </c>
      <c r="I19" s="5"/>
      <c r="J19" s="15">
        <v>43930</v>
      </c>
      <c r="K19" s="16">
        <f t="shared" si="0"/>
        <v>43954</v>
      </c>
      <c r="L19" s="3"/>
      <c r="N19" s="2">
        <f t="shared" si="2"/>
        <v>4</v>
      </c>
      <c r="O19" s="2">
        <f t="shared" si="1"/>
        <v>24</v>
      </c>
    </row>
    <row r="20" spans="1:15" s="2" customFormat="1" ht="29.25" customHeight="1" x14ac:dyDescent="0.25">
      <c r="A20" s="5">
        <v>12</v>
      </c>
      <c r="B20" s="3" t="s">
        <v>78</v>
      </c>
      <c r="C20" s="8" t="s">
        <v>28</v>
      </c>
      <c r="D20" s="9" t="s">
        <v>27</v>
      </c>
      <c r="E20" s="3" t="s">
        <v>152</v>
      </c>
      <c r="F20" s="5">
        <v>12</v>
      </c>
      <c r="G20" s="5">
        <v>2</v>
      </c>
      <c r="H20" s="5">
        <v>2</v>
      </c>
      <c r="I20" s="5"/>
      <c r="J20" s="15">
        <v>43927</v>
      </c>
      <c r="K20" s="16">
        <f t="shared" si="0"/>
        <v>43969</v>
      </c>
      <c r="L20" s="34" t="s">
        <v>204</v>
      </c>
      <c r="N20" s="2">
        <f t="shared" si="2"/>
        <v>7</v>
      </c>
      <c r="O20" s="2">
        <f t="shared" si="1"/>
        <v>42</v>
      </c>
    </row>
    <row r="21" spans="1:15" s="2" customFormat="1" ht="29.25" customHeight="1" x14ac:dyDescent="0.25">
      <c r="A21" s="5">
        <v>13</v>
      </c>
      <c r="B21" s="3" t="s">
        <v>78</v>
      </c>
      <c r="C21" s="3" t="s">
        <v>153</v>
      </c>
      <c r="D21" s="3" t="s">
        <v>154</v>
      </c>
      <c r="E21" s="4" t="s">
        <v>155</v>
      </c>
      <c r="F21" s="5">
        <v>15</v>
      </c>
      <c r="G21" s="5">
        <v>6</v>
      </c>
      <c r="H21" s="5">
        <v>2</v>
      </c>
      <c r="I21" s="5"/>
      <c r="J21" s="15">
        <v>43952</v>
      </c>
      <c r="K21" s="16">
        <f t="shared" si="0"/>
        <v>44006</v>
      </c>
      <c r="L21" s="3"/>
      <c r="N21" s="2">
        <f t="shared" si="2"/>
        <v>9</v>
      </c>
      <c r="O21" s="2">
        <f t="shared" si="1"/>
        <v>54</v>
      </c>
    </row>
    <row r="22" spans="1:15" s="2" customFormat="1" ht="29.25" customHeight="1" x14ac:dyDescent="0.25">
      <c r="A22" s="5">
        <v>14</v>
      </c>
      <c r="B22" s="3" t="s">
        <v>78</v>
      </c>
      <c r="C22" s="8" t="s">
        <v>156</v>
      </c>
      <c r="D22" s="3" t="s">
        <v>157</v>
      </c>
      <c r="E22" s="3" t="s">
        <v>158</v>
      </c>
      <c r="F22" s="5">
        <v>18</v>
      </c>
      <c r="G22" s="5">
        <v>4</v>
      </c>
      <c r="H22" s="5">
        <v>3</v>
      </c>
      <c r="I22" s="5"/>
      <c r="J22" s="15">
        <v>43964</v>
      </c>
      <c r="K22" s="16">
        <f t="shared" si="0"/>
        <v>44006</v>
      </c>
      <c r="L22" s="3"/>
      <c r="N22" s="2">
        <f t="shared" si="2"/>
        <v>7</v>
      </c>
      <c r="O22" s="2">
        <f t="shared" si="1"/>
        <v>42</v>
      </c>
    </row>
    <row r="23" spans="1:15" s="2" customFormat="1" ht="28.5" customHeight="1" x14ac:dyDescent="0.25">
      <c r="A23" s="5">
        <v>15</v>
      </c>
      <c r="B23" s="3" t="s">
        <v>78</v>
      </c>
      <c r="C23" s="3" t="s">
        <v>153</v>
      </c>
      <c r="D23" s="3" t="s">
        <v>159</v>
      </c>
      <c r="E23" s="4" t="s">
        <v>160</v>
      </c>
      <c r="F23" s="5">
        <v>15</v>
      </c>
      <c r="G23" s="5">
        <v>4</v>
      </c>
      <c r="H23" s="5">
        <v>2</v>
      </c>
      <c r="I23" s="5"/>
      <c r="J23" s="15">
        <v>43951</v>
      </c>
      <c r="K23" s="16">
        <f t="shared" si="0"/>
        <v>44005</v>
      </c>
      <c r="L23" s="34" t="s">
        <v>204</v>
      </c>
      <c r="N23" s="2">
        <f t="shared" si="2"/>
        <v>9</v>
      </c>
      <c r="O23" s="2">
        <f t="shared" si="1"/>
        <v>54</v>
      </c>
    </row>
    <row r="24" spans="1:15" s="2" customFormat="1" ht="28.5" customHeight="1" x14ac:dyDescent="0.25">
      <c r="A24" s="5">
        <v>16</v>
      </c>
      <c r="B24" s="3" t="s">
        <v>131</v>
      </c>
      <c r="C24" s="3" t="s">
        <v>70</v>
      </c>
      <c r="D24" s="3" t="s">
        <v>68</v>
      </c>
      <c r="E24" s="3" t="s">
        <v>69</v>
      </c>
      <c r="F24" s="5">
        <v>10</v>
      </c>
      <c r="G24" s="5">
        <v>3</v>
      </c>
      <c r="H24" s="5">
        <v>2</v>
      </c>
      <c r="I24" s="5"/>
      <c r="J24" s="15">
        <v>43928</v>
      </c>
      <c r="K24" s="16">
        <f t="shared" si="0"/>
        <v>43964</v>
      </c>
      <c r="L24" s="34" t="s">
        <v>204</v>
      </c>
      <c r="N24" s="2">
        <f t="shared" si="2"/>
        <v>6</v>
      </c>
      <c r="O24" s="2">
        <f t="shared" si="1"/>
        <v>36</v>
      </c>
    </row>
    <row r="25" spans="1:15" s="2" customFormat="1" ht="26.25" customHeight="1" x14ac:dyDescent="0.2">
      <c r="A25" s="5">
        <v>17</v>
      </c>
      <c r="B25" s="3" t="s">
        <v>79</v>
      </c>
      <c r="C25" s="32" t="s">
        <v>182</v>
      </c>
      <c r="D25" s="6" t="s">
        <v>39</v>
      </c>
      <c r="E25" s="7" t="s">
        <v>40</v>
      </c>
      <c r="F25" s="13">
        <v>21</v>
      </c>
      <c r="G25" s="13">
        <v>6</v>
      </c>
      <c r="H25" s="13">
        <v>3</v>
      </c>
      <c r="I25" s="13"/>
      <c r="J25" s="15">
        <v>43924</v>
      </c>
      <c r="K25" s="16">
        <f>J25+48</f>
        <v>43972</v>
      </c>
      <c r="L25" s="34" t="s">
        <v>204</v>
      </c>
      <c r="N25" s="2">
        <f t="shared" si="2"/>
        <v>8</v>
      </c>
      <c r="O25" s="2">
        <f t="shared" si="1"/>
        <v>48</v>
      </c>
    </row>
    <row r="26" spans="1:15" s="2" customFormat="1" ht="30.75" customHeight="1" x14ac:dyDescent="0.2">
      <c r="A26" s="5">
        <v>18</v>
      </c>
      <c r="B26" s="3" t="s">
        <v>79</v>
      </c>
      <c r="C26" s="32" t="s">
        <v>112</v>
      </c>
      <c r="D26" s="25" t="s">
        <v>41</v>
      </c>
      <c r="E26" s="24" t="s">
        <v>42</v>
      </c>
      <c r="F26" s="26">
        <v>16</v>
      </c>
      <c r="G26" s="26">
        <v>2</v>
      </c>
      <c r="H26" s="26">
        <v>3</v>
      </c>
      <c r="I26" s="26"/>
      <c r="J26" s="27">
        <v>43927</v>
      </c>
      <c r="K26" s="28">
        <f>J26+36</f>
        <v>43963</v>
      </c>
      <c r="L26" s="23"/>
      <c r="M26" s="29"/>
      <c r="N26" s="29">
        <f t="shared" si="2"/>
        <v>6</v>
      </c>
      <c r="O26" s="2">
        <f t="shared" si="1"/>
        <v>36</v>
      </c>
    </row>
    <row r="27" spans="1:15" s="2" customFormat="1" ht="30.75" customHeight="1" x14ac:dyDescent="0.2">
      <c r="A27" s="5">
        <v>19</v>
      </c>
      <c r="B27" s="3" t="s">
        <v>79</v>
      </c>
      <c r="C27" s="32" t="s">
        <v>112</v>
      </c>
      <c r="D27" s="8" t="s">
        <v>47</v>
      </c>
      <c r="E27" s="11" t="s">
        <v>48</v>
      </c>
      <c r="F27" s="14">
        <v>30</v>
      </c>
      <c r="G27" s="14">
        <v>2</v>
      </c>
      <c r="H27" s="14">
        <v>3</v>
      </c>
      <c r="I27" s="14"/>
      <c r="J27" s="27">
        <v>43927</v>
      </c>
      <c r="K27" s="16">
        <f>J27+66</f>
        <v>43993</v>
      </c>
      <c r="L27" s="34" t="s">
        <v>204</v>
      </c>
      <c r="N27" s="2">
        <f t="shared" si="2"/>
        <v>11</v>
      </c>
      <c r="O27" s="2">
        <f t="shared" si="1"/>
        <v>66</v>
      </c>
    </row>
    <row r="28" spans="1:15" s="2" customFormat="1" ht="31.5" customHeight="1" x14ac:dyDescent="0.2">
      <c r="A28" s="5">
        <v>20</v>
      </c>
      <c r="B28" s="3" t="s">
        <v>79</v>
      </c>
      <c r="C28" s="32" t="s">
        <v>112</v>
      </c>
      <c r="D28" s="8" t="s">
        <v>113</v>
      </c>
      <c r="E28" s="11" t="s">
        <v>114</v>
      </c>
      <c r="F28" s="14">
        <v>25</v>
      </c>
      <c r="G28" s="14">
        <v>3</v>
      </c>
      <c r="H28" s="14">
        <v>3</v>
      </c>
      <c r="I28" s="14"/>
      <c r="J28" s="15">
        <v>43928</v>
      </c>
      <c r="K28" s="16">
        <f>J28+54</f>
        <v>43982</v>
      </c>
      <c r="L28" s="34" t="s">
        <v>204</v>
      </c>
      <c r="N28" s="2">
        <f t="shared" si="2"/>
        <v>9</v>
      </c>
      <c r="O28" s="2">
        <f t="shared" si="1"/>
        <v>54</v>
      </c>
    </row>
    <row r="29" spans="1:15" s="2" customFormat="1" ht="26.25" customHeight="1" x14ac:dyDescent="0.25">
      <c r="A29" s="5">
        <v>21</v>
      </c>
      <c r="B29" s="3" t="s">
        <v>79</v>
      </c>
      <c r="C29" s="8" t="s">
        <v>115</v>
      </c>
      <c r="D29" s="9" t="s">
        <v>116</v>
      </c>
      <c r="E29" s="11" t="s">
        <v>114</v>
      </c>
      <c r="F29" s="14">
        <v>25</v>
      </c>
      <c r="G29" s="14">
        <v>3</v>
      </c>
      <c r="H29" s="14">
        <v>3</v>
      </c>
      <c r="I29" s="14"/>
      <c r="J29" s="15">
        <v>43956</v>
      </c>
      <c r="K29" s="16">
        <f>J29+54</f>
        <v>44010</v>
      </c>
      <c r="L29" s="3"/>
      <c r="N29" s="2">
        <f t="shared" si="2"/>
        <v>9</v>
      </c>
      <c r="O29" s="2">
        <f t="shared" si="1"/>
        <v>54</v>
      </c>
    </row>
    <row r="30" spans="1:15" s="2" customFormat="1" ht="26.25" customHeight="1" x14ac:dyDescent="0.2">
      <c r="A30" s="5">
        <v>22</v>
      </c>
      <c r="B30" s="3" t="s">
        <v>79</v>
      </c>
      <c r="C30" s="32" t="s">
        <v>112</v>
      </c>
      <c r="D30" s="9" t="s">
        <v>186</v>
      </c>
      <c r="E30" s="8" t="s">
        <v>117</v>
      </c>
      <c r="F30" s="10">
        <v>28</v>
      </c>
      <c r="G30" s="10">
        <v>6</v>
      </c>
      <c r="H30" s="10">
        <v>3</v>
      </c>
      <c r="I30" s="10"/>
      <c r="J30" s="15">
        <v>43924</v>
      </c>
      <c r="K30" s="16">
        <f>J30+60</f>
        <v>43984</v>
      </c>
      <c r="L30" s="3"/>
      <c r="N30" s="2">
        <f t="shared" si="2"/>
        <v>10</v>
      </c>
      <c r="O30" s="2">
        <f t="shared" si="1"/>
        <v>60</v>
      </c>
    </row>
    <row r="31" spans="1:15" s="2" customFormat="1" ht="26.25" customHeight="1" x14ac:dyDescent="0.25">
      <c r="A31" s="5">
        <v>23</v>
      </c>
      <c r="B31" s="3" t="s">
        <v>79</v>
      </c>
      <c r="C31" s="8" t="s">
        <v>118</v>
      </c>
      <c r="D31" s="6" t="s">
        <v>43</v>
      </c>
      <c r="E31" s="3" t="s">
        <v>44</v>
      </c>
      <c r="F31" s="5">
        <v>10</v>
      </c>
      <c r="G31" s="5">
        <v>7</v>
      </c>
      <c r="H31" s="5">
        <v>2</v>
      </c>
      <c r="I31" s="5"/>
      <c r="J31" s="15">
        <v>43925</v>
      </c>
      <c r="K31" s="16">
        <f>J31+36</f>
        <v>43961</v>
      </c>
      <c r="L31" s="34" t="s">
        <v>204</v>
      </c>
      <c r="N31" s="2">
        <f t="shared" si="2"/>
        <v>6</v>
      </c>
      <c r="O31" s="2">
        <f t="shared" si="1"/>
        <v>36</v>
      </c>
    </row>
    <row r="32" spans="1:15" s="2" customFormat="1" ht="26.25" customHeight="1" x14ac:dyDescent="0.25">
      <c r="A32" s="5">
        <v>24</v>
      </c>
      <c r="B32" s="3" t="s">
        <v>79</v>
      </c>
      <c r="C32" s="8" t="s">
        <v>119</v>
      </c>
      <c r="D32" s="6" t="s">
        <v>45</v>
      </c>
      <c r="E32" s="3" t="s">
        <v>46</v>
      </c>
      <c r="F32" s="5">
        <v>17</v>
      </c>
      <c r="G32" s="5">
        <v>4</v>
      </c>
      <c r="H32" s="5">
        <v>3</v>
      </c>
      <c r="I32" s="5"/>
      <c r="J32" s="15">
        <v>43922</v>
      </c>
      <c r="K32" s="16">
        <f t="shared" ref="K32:K49" si="3">J32+O32</f>
        <v>43964</v>
      </c>
      <c r="L32" s="34" t="s">
        <v>204</v>
      </c>
      <c r="N32" s="2">
        <f t="shared" si="2"/>
        <v>7</v>
      </c>
      <c r="O32" s="2">
        <f t="shared" si="1"/>
        <v>42</v>
      </c>
    </row>
    <row r="33" spans="1:15" s="2" customFormat="1" ht="26.25" customHeight="1" x14ac:dyDescent="0.25">
      <c r="A33" s="5">
        <v>25</v>
      </c>
      <c r="B33" s="3" t="s">
        <v>79</v>
      </c>
      <c r="C33" s="8" t="s">
        <v>31</v>
      </c>
      <c r="D33" s="9" t="s">
        <v>29</v>
      </c>
      <c r="E33" s="8" t="s">
        <v>30</v>
      </c>
      <c r="F33" s="10">
        <v>9</v>
      </c>
      <c r="G33" s="10">
        <v>4</v>
      </c>
      <c r="H33" s="10">
        <v>2</v>
      </c>
      <c r="I33" s="5"/>
      <c r="J33" s="15">
        <v>43922</v>
      </c>
      <c r="K33" s="16">
        <f t="shared" si="3"/>
        <v>43958</v>
      </c>
      <c r="L33" s="34" t="s">
        <v>204</v>
      </c>
      <c r="N33" s="2">
        <f t="shared" si="2"/>
        <v>6</v>
      </c>
      <c r="O33" s="2">
        <f t="shared" si="1"/>
        <v>36</v>
      </c>
    </row>
    <row r="34" spans="1:15" s="2" customFormat="1" ht="26.25" customHeight="1" x14ac:dyDescent="0.25">
      <c r="A34" s="5">
        <v>26</v>
      </c>
      <c r="B34" s="3" t="s">
        <v>79</v>
      </c>
      <c r="C34" s="8" t="s">
        <v>31</v>
      </c>
      <c r="D34" s="3" t="s">
        <v>161</v>
      </c>
      <c r="E34" s="8" t="s">
        <v>30</v>
      </c>
      <c r="F34" s="5">
        <v>14</v>
      </c>
      <c r="G34" s="5">
        <v>3</v>
      </c>
      <c r="H34" s="5">
        <v>3</v>
      </c>
      <c r="I34" s="5"/>
      <c r="J34" s="15">
        <v>43928</v>
      </c>
      <c r="K34" s="16">
        <f t="shared" si="3"/>
        <v>43964</v>
      </c>
      <c r="L34" s="34" t="s">
        <v>204</v>
      </c>
      <c r="N34" s="2">
        <f t="shared" si="2"/>
        <v>6</v>
      </c>
      <c r="O34" s="2">
        <f t="shared" si="1"/>
        <v>36</v>
      </c>
    </row>
    <row r="35" spans="1:15" s="2" customFormat="1" ht="26.25" customHeight="1" x14ac:dyDescent="0.25">
      <c r="A35" s="5">
        <v>27</v>
      </c>
      <c r="B35" s="3" t="s">
        <v>79</v>
      </c>
      <c r="C35" s="8" t="s">
        <v>34</v>
      </c>
      <c r="D35" s="6" t="s">
        <v>32</v>
      </c>
      <c r="E35" s="3" t="s">
        <v>33</v>
      </c>
      <c r="F35" s="5">
        <v>10</v>
      </c>
      <c r="G35" s="5">
        <v>6</v>
      </c>
      <c r="H35" s="5">
        <v>2</v>
      </c>
      <c r="I35" s="5"/>
      <c r="J35" s="15">
        <v>43924</v>
      </c>
      <c r="K35" s="16">
        <f t="shared" si="3"/>
        <v>43960</v>
      </c>
      <c r="L35" s="3"/>
      <c r="N35" s="2">
        <f t="shared" si="2"/>
        <v>6</v>
      </c>
      <c r="O35" s="2">
        <f t="shared" si="1"/>
        <v>36</v>
      </c>
    </row>
    <row r="36" spans="1:15" s="2" customFormat="1" ht="26.25" customHeight="1" x14ac:dyDescent="0.25">
      <c r="A36" s="5">
        <v>28</v>
      </c>
      <c r="B36" s="3" t="s">
        <v>79</v>
      </c>
      <c r="C36" s="8" t="s">
        <v>34</v>
      </c>
      <c r="D36" s="3" t="s">
        <v>162</v>
      </c>
      <c r="E36" s="3" t="s">
        <v>33</v>
      </c>
      <c r="F36" s="5">
        <v>8</v>
      </c>
      <c r="G36" s="5">
        <v>4</v>
      </c>
      <c r="H36" s="5">
        <v>3</v>
      </c>
      <c r="I36" s="5"/>
      <c r="J36" s="15">
        <v>43922</v>
      </c>
      <c r="K36" s="16">
        <f t="shared" si="3"/>
        <v>43946</v>
      </c>
      <c r="L36" s="34" t="s">
        <v>204</v>
      </c>
      <c r="N36" s="2">
        <f t="shared" si="2"/>
        <v>4</v>
      </c>
      <c r="O36" s="2">
        <f t="shared" si="1"/>
        <v>24</v>
      </c>
    </row>
    <row r="37" spans="1:15" s="2" customFormat="1" ht="26.25" customHeight="1" x14ac:dyDescent="0.25">
      <c r="A37" s="5">
        <v>29</v>
      </c>
      <c r="B37" s="3" t="s">
        <v>79</v>
      </c>
      <c r="C37" s="3" t="s">
        <v>163</v>
      </c>
      <c r="D37" s="3" t="s">
        <v>164</v>
      </c>
      <c r="E37" s="3" t="s">
        <v>33</v>
      </c>
      <c r="F37" s="5">
        <v>10</v>
      </c>
      <c r="G37" s="5">
        <v>3</v>
      </c>
      <c r="H37" s="5">
        <v>2</v>
      </c>
      <c r="I37" s="5"/>
      <c r="J37" s="15">
        <v>43977</v>
      </c>
      <c r="K37" s="16">
        <f t="shared" si="3"/>
        <v>44013</v>
      </c>
      <c r="L37" s="3"/>
      <c r="N37" s="2">
        <f t="shared" si="2"/>
        <v>6</v>
      </c>
      <c r="O37" s="2">
        <f t="shared" si="1"/>
        <v>36</v>
      </c>
    </row>
    <row r="38" spans="1:15" s="2" customFormat="1" ht="26.25" customHeight="1" x14ac:dyDescent="0.25">
      <c r="A38" s="5">
        <v>30</v>
      </c>
      <c r="B38" s="3" t="s">
        <v>79</v>
      </c>
      <c r="C38" s="8" t="s">
        <v>34</v>
      </c>
      <c r="D38" s="3" t="s">
        <v>35</v>
      </c>
      <c r="E38" s="3" t="s">
        <v>36</v>
      </c>
      <c r="F38" s="5">
        <v>14</v>
      </c>
      <c r="G38" s="5">
        <v>7</v>
      </c>
      <c r="H38" s="5">
        <v>2</v>
      </c>
      <c r="I38" s="5"/>
      <c r="J38" s="15">
        <v>43946</v>
      </c>
      <c r="K38" s="16">
        <f t="shared" si="3"/>
        <v>43994</v>
      </c>
      <c r="L38" s="3"/>
      <c r="N38" s="2">
        <f t="shared" si="2"/>
        <v>8</v>
      </c>
      <c r="O38" s="2">
        <f t="shared" si="1"/>
        <v>48</v>
      </c>
    </row>
    <row r="39" spans="1:15" s="2" customFormat="1" ht="26.25" customHeight="1" x14ac:dyDescent="0.25">
      <c r="A39" s="5">
        <v>31</v>
      </c>
      <c r="B39" s="3" t="s">
        <v>79</v>
      </c>
      <c r="C39" s="8" t="s">
        <v>38</v>
      </c>
      <c r="D39" s="3" t="s">
        <v>82</v>
      </c>
      <c r="E39" s="3" t="s">
        <v>37</v>
      </c>
      <c r="F39" s="5">
        <v>5</v>
      </c>
      <c r="G39" s="5">
        <v>5</v>
      </c>
      <c r="H39" s="5">
        <v>1</v>
      </c>
      <c r="I39" s="5"/>
      <c r="J39" s="15">
        <v>43979</v>
      </c>
      <c r="K39" s="16">
        <f t="shared" si="3"/>
        <v>44015</v>
      </c>
      <c r="L39" s="3"/>
      <c r="N39" s="2">
        <f t="shared" si="2"/>
        <v>6</v>
      </c>
      <c r="O39" s="2">
        <f t="shared" si="1"/>
        <v>36</v>
      </c>
    </row>
    <row r="40" spans="1:15" s="2" customFormat="1" ht="26.25" customHeight="1" x14ac:dyDescent="0.25">
      <c r="A40" s="5">
        <v>32</v>
      </c>
      <c r="B40" s="3" t="s">
        <v>77</v>
      </c>
      <c r="C40" s="3" t="s">
        <v>132</v>
      </c>
      <c r="D40" s="3" t="s">
        <v>133</v>
      </c>
      <c r="E40" s="3" t="s">
        <v>134</v>
      </c>
      <c r="F40" s="5">
        <v>8</v>
      </c>
      <c r="G40" s="5">
        <v>6</v>
      </c>
      <c r="H40" s="5">
        <v>3</v>
      </c>
      <c r="I40" s="5"/>
      <c r="J40" s="15">
        <v>43924</v>
      </c>
      <c r="K40" s="16">
        <f t="shared" si="3"/>
        <v>43948</v>
      </c>
      <c r="L40" s="34" t="s">
        <v>204</v>
      </c>
      <c r="N40" s="2">
        <f t="shared" si="2"/>
        <v>4</v>
      </c>
      <c r="O40" s="2">
        <f t="shared" si="1"/>
        <v>24</v>
      </c>
    </row>
    <row r="41" spans="1:15" s="2" customFormat="1" ht="26.25" customHeight="1" x14ac:dyDescent="0.25">
      <c r="A41" s="5">
        <v>33</v>
      </c>
      <c r="B41" s="3" t="s">
        <v>77</v>
      </c>
      <c r="C41" s="3" t="s">
        <v>132</v>
      </c>
      <c r="D41" s="3" t="s">
        <v>135</v>
      </c>
      <c r="E41" s="3" t="s">
        <v>136</v>
      </c>
      <c r="F41" s="5">
        <v>6</v>
      </c>
      <c r="G41" s="5">
        <v>3</v>
      </c>
      <c r="H41" s="5">
        <v>3</v>
      </c>
      <c r="I41" s="5"/>
      <c r="J41" s="15">
        <v>43956</v>
      </c>
      <c r="K41" s="16">
        <f t="shared" si="3"/>
        <v>43974</v>
      </c>
      <c r="L41" s="3"/>
      <c r="N41" s="2">
        <f t="shared" si="2"/>
        <v>3</v>
      </c>
      <c r="O41" s="2">
        <f t="shared" si="1"/>
        <v>18</v>
      </c>
    </row>
    <row r="42" spans="1:15" s="2" customFormat="1" ht="26.25" customHeight="1" x14ac:dyDescent="0.25">
      <c r="A42" s="5">
        <v>34</v>
      </c>
      <c r="B42" s="3" t="s">
        <v>77</v>
      </c>
      <c r="C42" s="3" t="s">
        <v>132</v>
      </c>
      <c r="D42" s="3" t="s">
        <v>137</v>
      </c>
      <c r="E42" s="3" t="s">
        <v>138</v>
      </c>
      <c r="F42" s="5">
        <v>10</v>
      </c>
      <c r="G42" s="5">
        <v>2</v>
      </c>
      <c r="H42" s="5">
        <v>2</v>
      </c>
      <c r="I42" s="5"/>
      <c r="J42" s="15">
        <v>43955</v>
      </c>
      <c r="K42" s="16">
        <f t="shared" si="3"/>
        <v>43991</v>
      </c>
      <c r="L42" s="3"/>
      <c r="N42" s="2">
        <f t="shared" si="2"/>
        <v>6</v>
      </c>
      <c r="O42" s="2">
        <f t="shared" si="1"/>
        <v>36</v>
      </c>
    </row>
    <row r="43" spans="1:15" s="2" customFormat="1" ht="26.25" customHeight="1" x14ac:dyDescent="0.25">
      <c r="A43" s="5">
        <v>35</v>
      </c>
      <c r="B43" s="3" t="s">
        <v>77</v>
      </c>
      <c r="C43" s="3" t="s">
        <v>132</v>
      </c>
      <c r="D43" s="3" t="s">
        <v>139</v>
      </c>
      <c r="E43" s="3" t="s">
        <v>140</v>
      </c>
      <c r="F43" s="5">
        <v>10</v>
      </c>
      <c r="G43" s="5">
        <v>4</v>
      </c>
      <c r="H43" s="5">
        <v>3</v>
      </c>
      <c r="I43" s="5"/>
      <c r="J43" s="15">
        <v>43922</v>
      </c>
      <c r="K43" s="16">
        <f t="shared" si="3"/>
        <v>43946</v>
      </c>
      <c r="L43" s="3"/>
      <c r="N43" s="2">
        <f t="shared" si="2"/>
        <v>4</v>
      </c>
      <c r="O43" s="2">
        <f t="shared" si="1"/>
        <v>24</v>
      </c>
    </row>
    <row r="44" spans="1:15" s="2" customFormat="1" ht="26.25" customHeight="1" x14ac:dyDescent="0.25">
      <c r="A44" s="5">
        <v>36</v>
      </c>
      <c r="B44" s="3" t="s">
        <v>77</v>
      </c>
      <c r="C44" s="3" t="s">
        <v>141</v>
      </c>
      <c r="D44" s="3" t="s">
        <v>143</v>
      </c>
      <c r="E44" s="3" t="s">
        <v>142</v>
      </c>
      <c r="F44" s="5">
        <v>8</v>
      </c>
      <c r="G44" s="5">
        <v>3</v>
      </c>
      <c r="H44" s="5">
        <v>2</v>
      </c>
      <c r="I44" s="5"/>
      <c r="J44" s="15">
        <v>43935</v>
      </c>
      <c r="K44" s="16">
        <f t="shared" si="3"/>
        <v>43965</v>
      </c>
      <c r="L44" s="3"/>
      <c r="N44" s="2">
        <f t="shared" si="2"/>
        <v>5</v>
      </c>
      <c r="O44" s="2">
        <f t="shared" si="1"/>
        <v>30</v>
      </c>
    </row>
    <row r="45" spans="1:15" s="2" customFormat="1" ht="26.25" customHeight="1" x14ac:dyDescent="0.25">
      <c r="A45" s="5">
        <v>37</v>
      </c>
      <c r="B45" s="3" t="s">
        <v>77</v>
      </c>
      <c r="C45" s="3" t="s">
        <v>141</v>
      </c>
      <c r="D45" s="3" t="s">
        <v>144</v>
      </c>
      <c r="E45" s="3" t="s">
        <v>145</v>
      </c>
      <c r="F45" s="5">
        <v>6</v>
      </c>
      <c r="G45" s="5">
        <v>2</v>
      </c>
      <c r="H45" s="5">
        <v>2</v>
      </c>
      <c r="I45" s="5"/>
      <c r="J45" s="15">
        <v>43962</v>
      </c>
      <c r="K45" s="16">
        <f t="shared" si="3"/>
        <v>43986</v>
      </c>
      <c r="L45" s="3"/>
      <c r="N45" s="2">
        <f t="shared" si="2"/>
        <v>4</v>
      </c>
      <c r="O45" s="2">
        <f t="shared" si="1"/>
        <v>24</v>
      </c>
    </row>
    <row r="46" spans="1:15" s="2" customFormat="1" ht="26.25" customHeight="1" x14ac:dyDescent="0.25">
      <c r="A46" s="5">
        <v>38</v>
      </c>
      <c r="B46" s="3" t="s">
        <v>77</v>
      </c>
      <c r="C46" s="34" t="s">
        <v>141</v>
      </c>
      <c r="D46" s="41" t="s">
        <v>196</v>
      </c>
      <c r="E46" s="42" t="s">
        <v>197</v>
      </c>
      <c r="F46" s="31">
        <v>5</v>
      </c>
      <c r="G46" s="31">
        <v>2</v>
      </c>
      <c r="H46" s="31">
        <v>2</v>
      </c>
      <c r="I46" s="31"/>
      <c r="J46" s="43" t="s">
        <v>198</v>
      </c>
      <c r="K46" s="16">
        <f t="shared" si="3"/>
        <v>43961</v>
      </c>
      <c r="L46" s="3"/>
      <c r="M46" s="2" t="s">
        <v>203</v>
      </c>
      <c r="N46" s="2">
        <f>ROUND(F46/H46,0)+1</f>
        <v>4</v>
      </c>
      <c r="O46" s="2">
        <f>N46*6</f>
        <v>24</v>
      </c>
    </row>
    <row r="47" spans="1:15" s="2" customFormat="1" ht="26.25" customHeight="1" x14ac:dyDescent="0.25">
      <c r="A47" s="5">
        <v>39</v>
      </c>
      <c r="B47" s="3" t="s">
        <v>77</v>
      </c>
      <c r="C47" s="34" t="s">
        <v>132</v>
      </c>
      <c r="D47" s="44" t="s">
        <v>202</v>
      </c>
      <c r="E47" s="42" t="s">
        <v>134</v>
      </c>
      <c r="F47" s="31">
        <v>12</v>
      </c>
      <c r="G47" s="31">
        <v>5</v>
      </c>
      <c r="H47" s="31">
        <v>2</v>
      </c>
      <c r="I47" s="31"/>
      <c r="J47" s="36">
        <v>43937</v>
      </c>
      <c r="K47" s="16">
        <f t="shared" si="3"/>
        <v>43979</v>
      </c>
      <c r="L47" s="3"/>
      <c r="M47" s="2" t="s">
        <v>203</v>
      </c>
      <c r="N47" s="2">
        <f>ROUND(F47/H47,0)+1</f>
        <v>7</v>
      </c>
      <c r="O47" s="2">
        <f t="shared" si="1"/>
        <v>42</v>
      </c>
    </row>
    <row r="48" spans="1:15" s="2" customFormat="1" ht="26.25" customHeight="1" x14ac:dyDescent="0.25">
      <c r="A48" s="5">
        <v>40</v>
      </c>
      <c r="B48" s="3" t="s">
        <v>77</v>
      </c>
      <c r="C48" s="3" t="s">
        <v>146</v>
      </c>
      <c r="D48" s="3" t="s">
        <v>147</v>
      </c>
      <c r="E48" s="3" t="s">
        <v>148</v>
      </c>
      <c r="F48" s="5">
        <v>5</v>
      </c>
      <c r="G48" s="5">
        <v>2</v>
      </c>
      <c r="H48" s="5">
        <v>1</v>
      </c>
      <c r="I48" s="5"/>
      <c r="J48" s="15">
        <v>43995</v>
      </c>
      <c r="K48" s="16">
        <f t="shared" si="3"/>
        <v>44031</v>
      </c>
      <c r="L48" s="3"/>
      <c r="N48" s="2">
        <f t="shared" si="2"/>
        <v>6</v>
      </c>
      <c r="O48" s="2">
        <f t="shared" si="1"/>
        <v>36</v>
      </c>
    </row>
    <row r="49" spans="1:15" s="2" customFormat="1" ht="33.75" customHeight="1" x14ac:dyDescent="0.25">
      <c r="A49" s="5">
        <v>41</v>
      </c>
      <c r="B49" s="3" t="s">
        <v>77</v>
      </c>
      <c r="C49" s="3" t="s">
        <v>146</v>
      </c>
      <c r="D49" s="3" t="s">
        <v>149</v>
      </c>
      <c r="E49" s="4" t="s">
        <v>150</v>
      </c>
      <c r="F49" s="5">
        <v>27</v>
      </c>
      <c r="G49" s="5">
        <v>3</v>
      </c>
      <c r="H49" s="5">
        <v>2</v>
      </c>
      <c r="I49" s="5"/>
      <c r="J49" s="15">
        <v>43928</v>
      </c>
      <c r="K49" s="16">
        <f t="shared" si="3"/>
        <v>44018</v>
      </c>
      <c r="L49" s="34" t="s">
        <v>204</v>
      </c>
      <c r="N49" s="2">
        <f t="shared" si="2"/>
        <v>15</v>
      </c>
      <c r="O49" s="2">
        <f t="shared" si="1"/>
        <v>90</v>
      </c>
    </row>
    <row r="50" spans="1:15" s="2" customFormat="1" ht="39" customHeight="1" x14ac:dyDescent="0.25">
      <c r="A50" s="5">
        <v>42</v>
      </c>
      <c r="B50" s="3" t="s">
        <v>75</v>
      </c>
      <c r="C50" s="3" t="s">
        <v>99</v>
      </c>
      <c r="D50" s="3" t="s">
        <v>6</v>
      </c>
      <c r="E50" s="4" t="s">
        <v>100</v>
      </c>
      <c r="F50" s="5">
        <v>10</v>
      </c>
      <c r="G50" s="5">
        <v>4</v>
      </c>
      <c r="H50" s="5">
        <v>2</v>
      </c>
      <c r="I50" s="5"/>
      <c r="J50" s="15">
        <v>43922</v>
      </c>
      <c r="K50" s="16">
        <v>43950</v>
      </c>
      <c r="L50" s="34" t="s">
        <v>204</v>
      </c>
      <c r="N50" s="2">
        <f t="shared" si="2"/>
        <v>6</v>
      </c>
    </row>
    <row r="51" spans="1:15" s="2" customFormat="1" ht="45" customHeight="1" x14ac:dyDescent="0.25">
      <c r="A51" s="5">
        <v>43</v>
      </c>
      <c r="B51" s="3" t="s">
        <v>75</v>
      </c>
      <c r="C51" s="3" t="s">
        <v>101</v>
      </c>
      <c r="D51" s="3" t="s">
        <v>102</v>
      </c>
      <c r="E51" s="4" t="s">
        <v>103</v>
      </c>
      <c r="F51" s="5">
        <v>12</v>
      </c>
      <c r="G51" s="5">
        <v>4</v>
      </c>
      <c r="H51" s="5">
        <v>3</v>
      </c>
      <c r="I51" s="5"/>
      <c r="J51" s="15">
        <v>43929</v>
      </c>
      <c r="K51" s="16">
        <v>43950</v>
      </c>
      <c r="L51" s="34" t="s">
        <v>204</v>
      </c>
      <c r="N51" s="2">
        <f t="shared" si="2"/>
        <v>5</v>
      </c>
    </row>
    <row r="52" spans="1:15" s="2" customFormat="1" ht="41.25" customHeight="1" x14ac:dyDescent="0.25">
      <c r="A52" s="5">
        <v>44</v>
      </c>
      <c r="B52" s="3" t="s">
        <v>75</v>
      </c>
      <c r="C52" s="3" t="s">
        <v>99</v>
      </c>
      <c r="D52" s="3" t="s">
        <v>104</v>
      </c>
      <c r="E52" s="4" t="s">
        <v>105</v>
      </c>
      <c r="F52" s="5">
        <v>12</v>
      </c>
      <c r="G52" s="5">
        <v>5</v>
      </c>
      <c r="H52" s="5">
        <v>3</v>
      </c>
      <c r="I52" s="5"/>
      <c r="J52" s="15">
        <v>43928</v>
      </c>
      <c r="K52" s="16">
        <v>43949</v>
      </c>
      <c r="L52" s="34" t="s">
        <v>204</v>
      </c>
      <c r="N52" s="2">
        <f t="shared" si="2"/>
        <v>5</v>
      </c>
    </row>
    <row r="53" spans="1:15" s="2" customFormat="1" ht="28.5" x14ac:dyDescent="0.25">
      <c r="A53" s="5">
        <v>45</v>
      </c>
      <c r="B53" s="3" t="s">
        <v>75</v>
      </c>
      <c r="C53" s="3" t="s">
        <v>99</v>
      </c>
      <c r="D53" s="3" t="s">
        <v>106</v>
      </c>
      <c r="E53" s="4" t="s">
        <v>107</v>
      </c>
      <c r="F53" s="5">
        <v>12</v>
      </c>
      <c r="G53" s="5">
        <v>6</v>
      </c>
      <c r="H53" s="5">
        <v>3</v>
      </c>
      <c r="I53" s="5"/>
      <c r="J53" s="15">
        <v>43929</v>
      </c>
      <c r="K53" s="16">
        <v>43950</v>
      </c>
      <c r="L53" s="34" t="s">
        <v>204</v>
      </c>
      <c r="N53" s="2">
        <f t="shared" si="2"/>
        <v>5</v>
      </c>
    </row>
    <row r="54" spans="1:15" s="2" customFormat="1" ht="33.75" customHeight="1" x14ac:dyDescent="0.25">
      <c r="A54" s="5">
        <v>46</v>
      </c>
      <c r="B54" s="3" t="s">
        <v>75</v>
      </c>
      <c r="C54" s="3" t="s">
        <v>99</v>
      </c>
      <c r="D54" s="3" t="s">
        <v>108</v>
      </c>
      <c r="E54" s="4" t="s">
        <v>109</v>
      </c>
      <c r="F54" s="5">
        <v>12</v>
      </c>
      <c r="G54" s="5">
        <v>6</v>
      </c>
      <c r="H54" s="5">
        <v>3</v>
      </c>
      <c r="I54" s="5"/>
      <c r="J54" s="15">
        <v>43959</v>
      </c>
      <c r="K54" s="16">
        <v>43980</v>
      </c>
      <c r="L54" s="3"/>
      <c r="N54" s="2">
        <f t="shared" si="2"/>
        <v>5</v>
      </c>
    </row>
    <row r="55" spans="1:15" s="2" customFormat="1" ht="42.75" x14ac:dyDescent="0.25">
      <c r="A55" s="5">
        <v>47</v>
      </c>
      <c r="B55" s="3" t="s">
        <v>75</v>
      </c>
      <c r="C55" s="3" t="s">
        <v>99</v>
      </c>
      <c r="D55" s="3" t="s">
        <v>110</v>
      </c>
      <c r="E55" s="4" t="s">
        <v>111</v>
      </c>
      <c r="F55" s="5">
        <v>12</v>
      </c>
      <c r="G55" s="5">
        <v>3</v>
      </c>
      <c r="H55" s="5">
        <v>3</v>
      </c>
      <c r="I55" s="5"/>
      <c r="J55" s="15">
        <v>43959</v>
      </c>
      <c r="K55" s="16">
        <v>43980</v>
      </c>
      <c r="L55" s="3"/>
      <c r="N55" s="2">
        <f t="shared" si="2"/>
        <v>5</v>
      </c>
    </row>
    <row r="56" spans="1:15" s="2" customFormat="1" ht="26.25" customHeight="1" x14ac:dyDescent="0.25">
      <c r="A56" s="5">
        <v>48</v>
      </c>
      <c r="B56" s="3" t="s">
        <v>80</v>
      </c>
      <c r="C56" s="8" t="s">
        <v>62</v>
      </c>
      <c r="D56" s="3" t="s">
        <v>60</v>
      </c>
      <c r="E56" s="3" t="s">
        <v>61</v>
      </c>
      <c r="F56" s="5">
        <v>8</v>
      </c>
      <c r="G56" s="5">
        <v>7</v>
      </c>
      <c r="H56" s="5">
        <v>2</v>
      </c>
      <c r="I56" s="5"/>
      <c r="J56" s="15">
        <v>43925</v>
      </c>
      <c r="K56" s="16">
        <f t="shared" ref="K56:K78" si="4">J56+O56</f>
        <v>43955</v>
      </c>
      <c r="L56" s="34" t="s">
        <v>204</v>
      </c>
      <c r="N56" s="2">
        <f>ROUND(F56/H56,0)+1</f>
        <v>5</v>
      </c>
      <c r="O56" s="2">
        <f>N56*6</f>
        <v>30</v>
      </c>
    </row>
    <row r="57" spans="1:15" s="2" customFormat="1" ht="26.25" customHeight="1" x14ac:dyDescent="0.25">
      <c r="A57" s="5">
        <v>49</v>
      </c>
      <c r="B57" s="3" t="s">
        <v>80</v>
      </c>
      <c r="C57" s="8" t="s">
        <v>127</v>
      </c>
      <c r="D57" s="3" t="s">
        <v>49</v>
      </c>
      <c r="E57" s="3" t="s">
        <v>50</v>
      </c>
      <c r="F57" s="5">
        <v>10</v>
      </c>
      <c r="G57" s="5">
        <v>3</v>
      </c>
      <c r="H57" s="5">
        <v>2</v>
      </c>
      <c r="I57" s="5"/>
      <c r="J57" s="15">
        <v>43928</v>
      </c>
      <c r="K57" s="16">
        <f t="shared" si="4"/>
        <v>43964</v>
      </c>
      <c r="L57" s="34" t="s">
        <v>204</v>
      </c>
      <c r="N57" s="2">
        <f t="shared" si="2"/>
        <v>6</v>
      </c>
      <c r="O57" s="2">
        <f t="shared" ref="O57:O80" si="5">N57*6</f>
        <v>36</v>
      </c>
    </row>
    <row r="58" spans="1:15" s="2" customFormat="1" ht="26.25" customHeight="1" x14ac:dyDescent="0.25">
      <c r="A58" s="5">
        <v>50</v>
      </c>
      <c r="B58" s="3" t="s">
        <v>80</v>
      </c>
      <c r="C58" s="8" t="s">
        <v>51</v>
      </c>
      <c r="D58" s="3" t="s">
        <v>58</v>
      </c>
      <c r="E58" s="3" t="s">
        <v>59</v>
      </c>
      <c r="F58" s="5">
        <v>8</v>
      </c>
      <c r="G58" s="5">
        <v>5</v>
      </c>
      <c r="H58" s="5">
        <v>2</v>
      </c>
      <c r="I58" s="5"/>
      <c r="J58" s="15">
        <v>43930</v>
      </c>
      <c r="K58" s="16">
        <f t="shared" si="4"/>
        <v>43960</v>
      </c>
      <c r="L58" s="34" t="s">
        <v>204</v>
      </c>
      <c r="N58" s="2">
        <f t="shared" si="2"/>
        <v>5</v>
      </c>
      <c r="O58" s="2">
        <f t="shared" si="5"/>
        <v>30</v>
      </c>
    </row>
    <row r="59" spans="1:15" s="2" customFormat="1" ht="26.25" customHeight="1" x14ac:dyDescent="0.25">
      <c r="A59" s="5">
        <v>51</v>
      </c>
      <c r="B59" s="3" t="s">
        <v>80</v>
      </c>
      <c r="C59" s="3" t="s">
        <v>67</v>
      </c>
      <c r="D59" s="4" t="s">
        <v>81</v>
      </c>
      <c r="E59" s="3" t="s">
        <v>66</v>
      </c>
      <c r="F59" s="5">
        <v>10</v>
      </c>
      <c r="G59" s="5">
        <v>6</v>
      </c>
      <c r="H59" s="5">
        <v>2</v>
      </c>
      <c r="I59" s="5"/>
      <c r="J59" s="15">
        <v>43952</v>
      </c>
      <c r="K59" s="16">
        <f t="shared" si="4"/>
        <v>43988</v>
      </c>
      <c r="L59" s="34" t="s">
        <v>204</v>
      </c>
      <c r="N59" s="2">
        <f t="shared" si="2"/>
        <v>6</v>
      </c>
      <c r="O59" s="2">
        <f t="shared" si="5"/>
        <v>36</v>
      </c>
    </row>
    <row r="60" spans="1:15" s="2" customFormat="1" ht="26.25" customHeight="1" x14ac:dyDescent="0.25">
      <c r="A60" s="5">
        <v>52</v>
      </c>
      <c r="B60" s="3" t="s">
        <v>80</v>
      </c>
      <c r="C60" s="8" t="s">
        <v>57</v>
      </c>
      <c r="D60" s="3" t="s">
        <v>55</v>
      </c>
      <c r="E60" s="3" t="s">
        <v>56</v>
      </c>
      <c r="F60" s="5">
        <v>10</v>
      </c>
      <c r="G60" s="5">
        <v>7</v>
      </c>
      <c r="H60" s="5">
        <v>2</v>
      </c>
      <c r="I60" s="5"/>
      <c r="J60" s="15">
        <v>43925</v>
      </c>
      <c r="K60" s="16">
        <f t="shared" si="4"/>
        <v>43961</v>
      </c>
      <c r="L60" s="3"/>
      <c r="N60" s="2">
        <f t="shared" si="2"/>
        <v>6</v>
      </c>
      <c r="O60" s="2">
        <f t="shared" si="5"/>
        <v>36</v>
      </c>
    </row>
    <row r="61" spans="1:15" s="2" customFormat="1" ht="26.25" customHeight="1" x14ac:dyDescent="0.25">
      <c r="A61" s="5">
        <v>53</v>
      </c>
      <c r="B61" s="3" t="s">
        <v>80</v>
      </c>
      <c r="C61" s="8" t="s">
        <v>65</v>
      </c>
      <c r="D61" s="3" t="s">
        <v>63</v>
      </c>
      <c r="E61" s="3" t="s">
        <v>64</v>
      </c>
      <c r="F61" s="5">
        <v>10</v>
      </c>
      <c r="G61" s="5">
        <v>6</v>
      </c>
      <c r="H61" s="5">
        <v>2</v>
      </c>
      <c r="I61" s="5"/>
      <c r="J61" s="15">
        <v>43952</v>
      </c>
      <c r="K61" s="16">
        <f t="shared" si="4"/>
        <v>43988</v>
      </c>
      <c r="L61" s="3"/>
      <c r="N61" s="2">
        <f t="shared" si="2"/>
        <v>6</v>
      </c>
      <c r="O61" s="2">
        <f t="shared" si="5"/>
        <v>36</v>
      </c>
    </row>
    <row r="62" spans="1:15" s="2" customFormat="1" ht="26.25" customHeight="1" x14ac:dyDescent="0.25">
      <c r="A62" s="5">
        <v>54</v>
      </c>
      <c r="B62" s="3" t="s">
        <v>80</v>
      </c>
      <c r="C62" s="8" t="s">
        <v>128</v>
      </c>
      <c r="D62" s="3" t="s">
        <v>129</v>
      </c>
      <c r="E62" s="3" t="s">
        <v>130</v>
      </c>
      <c r="F62" s="5">
        <v>10</v>
      </c>
      <c r="G62" s="5">
        <v>3</v>
      </c>
      <c r="H62" s="5">
        <v>2</v>
      </c>
      <c r="I62" s="5"/>
      <c r="J62" s="15">
        <v>43963</v>
      </c>
      <c r="K62" s="16">
        <f t="shared" si="4"/>
        <v>43999</v>
      </c>
      <c r="L62" s="3"/>
      <c r="N62" s="2">
        <f t="shared" si="2"/>
        <v>6</v>
      </c>
      <c r="O62" s="2">
        <f t="shared" si="5"/>
        <v>36</v>
      </c>
    </row>
    <row r="63" spans="1:15" s="2" customFormat="1" ht="26.25" customHeight="1" x14ac:dyDescent="0.25">
      <c r="A63" s="5">
        <v>55</v>
      </c>
      <c r="B63" s="3" t="s">
        <v>80</v>
      </c>
      <c r="C63" s="8" t="s">
        <v>54</v>
      </c>
      <c r="D63" s="3" t="s">
        <v>52</v>
      </c>
      <c r="E63" s="3" t="s">
        <v>53</v>
      </c>
      <c r="F63" s="5">
        <v>10</v>
      </c>
      <c r="G63" s="5">
        <v>5</v>
      </c>
      <c r="H63" s="5">
        <v>2</v>
      </c>
      <c r="I63" s="5"/>
      <c r="J63" s="15">
        <v>43951</v>
      </c>
      <c r="K63" s="16">
        <f t="shared" si="4"/>
        <v>43987</v>
      </c>
      <c r="L63" s="34" t="s">
        <v>204</v>
      </c>
      <c r="N63" s="2">
        <f t="shared" si="2"/>
        <v>6</v>
      </c>
      <c r="O63" s="2">
        <f t="shared" si="5"/>
        <v>36</v>
      </c>
    </row>
    <row r="64" spans="1:15" s="2" customFormat="1" ht="26.25" customHeight="1" x14ac:dyDescent="0.25">
      <c r="A64" s="5">
        <v>56</v>
      </c>
      <c r="B64" s="3" t="s">
        <v>80</v>
      </c>
      <c r="C64" s="3" t="s">
        <v>73</v>
      </c>
      <c r="D64" s="3" t="s">
        <v>71</v>
      </c>
      <c r="E64" s="3" t="s">
        <v>72</v>
      </c>
      <c r="F64" s="5">
        <v>13</v>
      </c>
      <c r="G64" s="5">
        <v>2</v>
      </c>
      <c r="H64" s="5">
        <v>3</v>
      </c>
      <c r="I64" s="5"/>
      <c r="J64" s="15">
        <v>43927</v>
      </c>
      <c r="K64" s="16">
        <f t="shared" si="4"/>
        <v>43957</v>
      </c>
      <c r="L64" s="34" t="s">
        <v>204</v>
      </c>
      <c r="N64" s="2">
        <f t="shared" si="2"/>
        <v>5</v>
      </c>
      <c r="O64" s="2">
        <f t="shared" si="5"/>
        <v>30</v>
      </c>
    </row>
    <row r="65" spans="1:15" s="38" customFormat="1" ht="33" customHeight="1" x14ac:dyDescent="0.25">
      <c r="A65" s="5">
        <v>57</v>
      </c>
      <c r="B65" s="34" t="s">
        <v>166</v>
      </c>
      <c r="C65" s="35" t="s">
        <v>180</v>
      </c>
      <c r="D65" s="34" t="s">
        <v>187</v>
      </c>
      <c r="E65" s="34" t="s">
        <v>167</v>
      </c>
      <c r="F65" s="31">
        <v>10</v>
      </c>
      <c r="G65" s="31">
        <v>3</v>
      </c>
      <c r="H65" s="31">
        <v>3</v>
      </c>
      <c r="I65" s="31"/>
      <c r="J65" s="36">
        <v>43928</v>
      </c>
      <c r="K65" s="37">
        <f t="shared" si="4"/>
        <v>43952</v>
      </c>
      <c r="L65" s="34" t="s">
        <v>204</v>
      </c>
      <c r="N65" s="38">
        <f t="shared" si="2"/>
        <v>4</v>
      </c>
      <c r="O65" s="38">
        <f t="shared" si="5"/>
        <v>24</v>
      </c>
    </row>
    <row r="66" spans="1:15" s="38" customFormat="1" ht="33" customHeight="1" x14ac:dyDescent="0.25">
      <c r="A66" s="5">
        <v>58</v>
      </c>
      <c r="B66" s="34" t="s">
        <v>166</v>
      </c>
      <c r="C66" s="35" t="s">
        <v>179</v>
      </c>
      <c r="D66" s="34" t="s">
        <v>188</v>
      </c>
      <c r="E66" s="34" t="s">
        <v>167</v>
      </c>
      <c r="F66" s="31">
        <v>10</v>
      </c>
      <c r="G66" s="31">
        <v>5</v>
      </c>
      <c r="H66" s="31">
        <v>3</v>
      </c>
      <c r="I66" s="31"/>
      <c r="J66" s="36">
        <v>43928</v>
      </c>
      <c r="K66" s="37">
        <f t="shared" si="4"/>
        <v>43952</v>
      </c>
      <c r="L66" s="34" t="s">
        <v>204</v>
      </c>
      <c r="N66" s="38">
        <f t="shared" si="2"/>
        <v>4</v>
      </c>
      <c r="O66" s="38">
        <f t="shared" si="5"/>
        <v>24</v>
      </c>
    </row>
    <row r="67" spans="1:15" s="39" customFormat="1" ht="46.5" customHeight="1" x14ac:dyDescent="0.25">
      <c r="A67" s="5">
        <v>59</v>
      </c>
      <c r="B67" s="34" t="s">
        <v>166</v>
      </c>
      <c r="C67" s="35" t="s">
        <v>195</v>
      </c>
      <c r="D67" s="34" t="s">
        <v>189</v>
      </c>
      <c r="E67" s="34" t="s">
        <v>168</v>
      </c>
      <c r="F67" s="31">
        <v>10</v>
      </c>
      <c r="G67" s="31">
        <v>3</v>
      </c>
      <c r="H67" s="31">
        <v>3</v>
      </c>
      <c r="I67" s="31"/>
      <c r="J67" s="36">
        <v>43928</v>
      </c>
      <c r="K67" s="37">
        <f t="shared" si="4"/>
        <v>43952</v>
      </c>
      <c r="L67" s="34" t="s">
        <v>204</v>
      </c>
      <c r="N67" s="39">
        <f t="shared" si="2"/>
        <v>4</v>
      </c>
      <c r="O67" s="39">
        <f t="shared" si="5"/>
        <v>24</v>
      </c>
    </row>
    <row r="68" spans="1:15" s="38" customFormat="1" ht="46.5" customHeight="1" x14ac:dyDescent="0.25">
      <c r="A68" s="5">
        <v>60</v>
      </c>
      <c r="B68" s="34" t="s">
        <v>166</v>
      </c>
      <c r="C68" s="35" t="s">
        <v>181</v>
      </c>
      <c r="D68" s="34" t="s">
        <v>190</v>
      </c>
      <c r="E68" s="34" t="s">
        <v>169</v>
      </c>
      <c r="F68" s="31">
        <v>10</v>
      </c>
      <c r="G68" s="31">
        <v>2</v>
      </c>
      <c r="H68" s="31">
        <v>3</v>
      </c>
      <c r="I68" s="31"/>
      <c r="J68" s="36">
        <v>43928</v>
      </c>
      <c r="K68" s="37">
        <f t="shared" si="4"/>
        <v>43952</v>
      </c>
      <c r="L68" s="34" t="s">
        <v>204</v>
      </c>
      <c r="N68" s="38">
        <f t="shared" si="2"/>
        <v>4</v>
      </c>
      <c r="O68" s="38">
        <f t="shared" si="5"/>
        <v>24</v>
      </c>
    </row>
    <row r="69" spans="1:15" s="38" customFormat="1" ht="46.5" customHeight="1" x14ac:dyDescent="0.25">
      <c r="A69" s="5">
        <v>61</v>
      </c>
      <c r="B69" s="34" t="s">
        <v>166</v>
      </c>
      <c r="C69" s="35" t="s">
        <v>178</v>
      </c>
      <c r="D69" s="34" t="s">
        <v>191</v>
      </c>
      <c r="E69" s="34" t="s">
        <v>169</v>
      </c>
      <c r="F69" s="31">
        <v>10</v>
      </c>
      <c r="G69" s="31">
        <v>4</v>
      </c>
      <c r="H69" s="31">
        <v>3</v>
      </c>
      <c r="I69" s="31"/>
      <c r="J69" s="36">
        <v>43928</v>
      </c>
      <c r="K69" s="37">
        <f t="shared" si="4"/>
        <v>43952</v>
      </c>
      <c r="L69" s="34" t="s">
        <v>204</v>
      </c>
      <c r="N69" s="38">
        <f t="shared" si="2"/>
        <v>4</v>
      </c>
      <c r="O69" s="38">
        <f t="shared" si="5"/>
        <v>24</v>
      </c>
    </row>
    <row r="70" spans="1:15" s="38" customFormat="1" ht="41.25" customHeight="1" x14ac:dyDescent="0.25">
      <c r="A70" s="5">
        <v>62</v>
      </c>
      <c r="B70" s="34" t="s">
        <v>166</v>
      </c>
      <c r="C70" s="35" t="s">
        <v>176</v>
      </c>
      <c r="D70" s="34" t="s">
        <v>192</v>
      </c>
      <c r="E70" s="34" t="s">
        <v>170</v>
      </c>
      <c r="F70" s="31">
        <v>10</v>
      </c>
      <c r="G70" s="31">
        <v>3</v>
      </c>
      <c r="H70" s="31">
        <v>3</v>
      </c>
      <c r="I70" s="31"/>
      <c r="J70" s="36">
        <v>43928</v>
      </c>
      <c r="K70" s="37">
        <f t="shared" si="4"/>
        <v>43952</v>
      </c>
      <c r="L70" s="34" t="s">
        <v>204</v>
      </c>
      <c r="N70" s="38">
        <f t="shared" si="2"/>
        <v>4</v>
      </c>
      <c r="O70" s="38">
        <f t="shared" si="5"/>
        <v>24</v>
      </c>
    </row>
    <row r="71" spans="1:15" s="38" customFormat="1" ht="41.25" customHeight="1" x14ac:dyDescent="0.25">
      <c r="A71" s="5">
        <v>63</v>
      </c>
      <c r="B71" s="34" t="s">
        <v>166</v>
      </c>
      <c r="C71" s="35" t="s">
        <v>183</v>
      </c>
      <c r="D71" s="34" t="s">
        <v>193</v>
      </c>
      <c r="E71" s="34" t="s">
        <v>169</v>
      </c>
      <c r="F71" s="31">
        <v>10</v>
      </c>
      <c r="G71" s="31">
        <v>3</v>
      </c>
      <c r="H71" s="31">
        <v>3</v>
      </c>
      <c r="I71" s="31"/>
      <c r="J71" s="36">
        <v>43928</v>
      </c>
      <c r="K71" s="37">
        <f t="shared" si="4"/>
        <v>43952</v>
      </c>
      <c r="L71" s="34" t="s">
        <v>204</v>
      </c>
      <c r="N71" s="38">
        <f t="shared" si="2"/>
        <v>4</v>
      </c>
      <c r="O71" s="38">
        <f t="shared" si="5"/>
        <v>24</v>
      </c>
    </row>
    <row r="72" spans="1:15" s="38" customFormat="1" ht="41.25" customHeight="1" x14ac:dyDescent="0.25">
      <c r="A72" s="5">
        <v>64</v>
      </c>
      <c r="B72" s="34" t="s">
        <v>166</v>
      </c>
      <c r="C72" s="35" t="s">
        <v>177</v>
      </c>
      <c r="D72" s="34" t="s">
        <v>194</v>
      </c>
      <c r="E72" s="34" t="s">
        <v>170</v>
      </c>
      <c r="F72" s="31">
        <v>10</v>
      </c>
      <c r="G72" s="31">
        <v>6</v>
      </c>
      <c r="H72" s="31">
        <v>3</v>
      </c>
      <c r="I72" s="31"/>
      <c r="J72" s="36">
        <v>43928</v>
      </c>
      <c r="K72" s="37">
        <f t="shared" si="4"/>
        <v>43952</v>
      </c>
      <c r="L72" s="34" t="s">
        <v>204</v>
      </c>
      <c r="N72" s="38">
        <f t="shared" si="2"/>
        <v>4</v>
      </c>
      <c r="O72" s="38">
        <f t="shared" si="5"/>
        <v>24</v>
      </c>
    </row>
    <row r="73" spans="1:15" s="2" customFormat="1" ht="41.25" customHeight="1" x14ac:dyDescent="0.25">
      <c r="A73" s="5">
        <v>65</v>
      </c>
      <c r="B73" s="3" t="s">
        <v>79</v>
      </c>
      <c r="C73" s="33" t="s">
        <v>171</v>
      </c>
      <c r="D73" s="3" t="s">
        <v>172</v>
      </c>
      <c r="E73" s="3" t="s">
        <v>36</v>
      </c>
      <c r="F73" s="5">
        <v>10</v>
      </c>
      <c r="G73" s="5">
        <v>5</v>
      </c>
      <c r="H73" s="5">
        <v>3</v>
      </c>
      <c r="I73" s="5"/>
      <c r="J73" s="15">
        <v>43930</v>
      </c>
      <c r="K73" s="16">
        <f t="shared" si="4"/>
        <v>43954</v>
      </c>
      <c r="L73" s="3"/>
      <c r="N73" s="2">
        <f t="shared" si="2"/>
        <v>4</v>
      </c>
      <c r="O73" s="2">
        <f t="shared" si="5"/>
        <v>24</v>
      </c>
    </row>
    <row r="74" spans="1:15" s="2" customFormat="1" ht="41.25" customHeight="1" x14ac:dyDescent="0.25">
      <c r="A74" s="5">
        <v>66</v>
      </c>
      <c r="B74" s="3" t="s">
        <v>79</v>
      </c>
      <c r="C74" s="33" t="s">
        <v>171</v>
      </c>
      <c r="D74" s="3" t="s">
        <v>173</v>
      </c>
      <c r="E74" s="3" t="s">
        <v>37</v>
      </c>
      <c r="F74" s="5">
        <v>14</v>
      </c>
      <c r="G74" s="5">
        <v>6</v>
      </c>
      <c r="H74" s="5">
        <v>2</v>
      </c>
      <c r="I74" s="5"/>
      <c r="J74" s="15">
        <v>43924</v>
      </c>
      <c r="K74" s="16">
        <f t="shared" si="4"/>
        <v>43972</v>
      </c>
      <c r="L74" s="3"/>
      <c r="N74" s="2">
        <f t="shared" ref="N74:N80" si="6">ROUND(F74/H74,0)+1</f>
        <v>8</v>
      </c>
      <c r="O74" s="2">
        <f t="shared" si="5"/>
        <v>48</v>
      </c>
    </row>
    <row r="75" spans="1:15" s="2" customFormat="1" ht="41.25" customHeight="1" x14ac:dyDescent="0.25">
      <c r="A75" s="5">
        <v>67</v>
      </c>
      <c r="B75" s="3" t="s">
        <v>79</v>
      </c>
      <c r="C75" s="33" t="s">
        <v>174</v>
      </c>
      <c r="D75" s="3" t="s">
        <v>175</v>
      </c>
      <c r="E75" s="3" t="s">
        <v>37</v>
      </c>
      <c r="F75" s="5">
        <v>27</v>
      </c>
      <c r="G75" s="5">
        <v>6</v>
      </c>
      <c r="H75" s="5">
        <v>3</v>
      </c>
      <c r="I75" s="5"/>
      <c r="J75" s="15">
        <v>43945</v>
      </c>
      <c r="K75" s="16">
        <f t="shared" si="4"/>
        <v>44005</v>
      </c>
      <c r="L75" s="3"/>
      <c r="N75" s="2">
        <f t="shared" si="6"/>
        <v>10</v>
      </c>
      <c r="O75" s="2">
        <f t="shared" si="5"/>
        <v>60</v>
      </c>
    </row>
    <row r="76" spans="1:15" s="2" customFormat="1" ht="41.25" customHeight="1" x14ac:dyDescent="0.25">
      <c r="A76" s="5">
        <v>68</v>
      </c>
      <c r="B76" s="3" t="s">
        <v>79</v>
      </c>
      <c r="C76" s="33" t="s">
        <v>115</v>
      </c>
      <c r="D76" s="3" t="s">
        <v>184</v>
      </c>
      <c r="E76" s="3" t="s">
        <v>114</v>
      </c>
      <c r="F76" s="5">
        <v>20</v>
      </c>
      <c r="G76" s="5">
        <v>4</v>
      </c>
      <c r="H76" s="5">
        <v>3</v>
      </c>
      <c r="I76" s="5"/>
      <c r="J76" s="15">
        <v>43957</v>
      </c>
      <c r="K76" s="16">
        <f t="shared" si="4"/>
        <v>44005</v>
      </c>
      <c r="L76" s="3"/>
      <c r="N76" s="2">
        <f t="shared" si="6"/>
        <v>8</v>
      </c>
      <c r="O76" s="2">
        <f t="shared" si="5"/>
        <v>48</v>
      </c>
    </row>
    <row r="77" spans="1:15" s="2" customFormat="1" ht="41.25" customHeight="1" x14ac:dyDescent="0.25">
      <c r="A77" s="5">
        <v>69</v>
      </c>
      <c r="B77" s="3" t="s">
        <v>79</v>
      </c>
      <c r="C77" s="8" t="s">
        <v>34</v>
      </c>
      <c r="D77" s="3" t="s">
        <v>185</v>
      </c>
      <c r="E77" s="3" t="s">
        <v>36</v>
      </c>
      <c r="F77" s="5">
        <v>11</v>
      </c>
      <c r="G77" s="5">
        <v>3</v>
      </c>
      <c r="H77" s="5">
        <v>2</v>
      </c>
      <c r="I77" s="5"/>
      <c r="J77" s="15">
        <v>43928</v>
      </c>
      <c r="K77" s="16">
        <f t="shared" si="4"/>
        <v>43970</v>
      </c>
      <c r="L77" s="3"/>
      <c r="N77" s="2">
        <f t="shared" si="6"/>
        <v>7</v>
      </c>
      <c r="O77" s="2">
        <f t="shared" si="5"/>
        <v>42</v>
      </c>
    </row>
    <row r="78" spans="1:15" s="38" customFormat="1" ht="41.25" customHeight="1" x14ac:dyDescent="0.25">
      <c r="A78" s="5">
        <v>70</v>
      </c>
      <c r="B78" s="34" t="s">
        <v>79</v>
      </c>
      <c r="C78" s="45" t="s">
        <v>199</v>
      </c>
      <c r="D78" s="34" t="s">
        <v>200</v>
      </c>
      <c r="E78" s="34" t="s">
        <v>201</v>
      </c>
      <c r="F78" s="31">
        <v>30</v>
      </c>
      <c r="G78" s="31">
        <v>3</v>
      </c>
      <c r="H78" s="31">
        <v>2</v>
      </c>
      <c r="I78" s="31"/>
      <c r="J78" s="36">
        <v>43928</v>
      </c>
      <c r="K78" s="37">
        <f t="shared" si="4"/>
        <v>44024</v>
      </c>
      <c r="L78" s="34"/>
      <c r="M78" s="38" t="s">
        <v>203</v>
      </c>
      <c r="N78" s="38">
        <f t="shared" si="6"/>
        <v>16</v>
      </c>
      <c r="O78" s="38">
        <f t="shared" si="5"/>
        <v>96</v>
      </c>
    </row>
    <row r="79" spans="1:15" s="38" customFormat="1" ht="41.25" customHeight="1" x14ac:dyDescent="0.25">
      <c r="A79" s="5"/>
      <c r="B79" s="34"/>
      <c r="C79" s="45"/>
      <c r="D79" s="34"/>
      <c r="E79" s="34"/>
      <c r="F79" s="31"/>
      <c r="G79" s="31"/>
      <c r="H79" s="31"/>
      <c r="I79" s="31"/>
      <c r="J79" s="36"/>
      <c r="K79" s="37"/>
      <c r="L79" s="34"/>
    </row>
    <row r="80" spans="1:15" s="2" customFormat="1" ht="12" customHeight="1" x14ac:dyDescent="0.25">
      <c r="A80" s="5"/>
      <c r="B80" s="3"/>
      <c r="C80" s="3"/>
      <c r="D80" s="3"/>
      <c r="E80" s="3"/>
      <c r="F80" s="5"/>
      <c r="G80" s="5"/>
      <c r="H80" s="5"/>
      <c r="I80" s="5"/>
      <c r="J80" s="15"/>
      <c r="K80" s="16"/>
      <c r="L80" s="3"/>
      <c r="N80" s="2" t="e">
        <f t="shared" si="6"/>
        <v>#DIV/0!</v>
      </c>
      <c r="O80" s="2" t="e">
        <f t="shared" si="5"/>
        <v>#DIV/0!</v>
      </c>
    </row>
    <row r="81" spans="1:12" s="2" customFormat="1" ht="26.25" customHeight="1" x14ac:dyDescent="0.25">
      <c r="A81" s="19"/>
      <c r="B81" s="20"/>
      <c r="C81" s="20"/>
      <c r="D81" s="20"/>
      <c r="E81" s="20"/>
      <c r="F81" s="19"/>
      <c r="G81" s="19"/>
      <c r="H81" s="19"/>
      <c r="I81" s="19"/>
      <c r="J81" s="21"/>
      <c r="K81" s="22"/>
      <c r="L81" s="20"/>
    </row>
    <row r="82" spans="1:12" ht="18.75" x14ac:dyDescent="0.3">
      <c r="A82" s="76" t="s">
        <v>91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</row>
    <row r="83" spans="1:12" ht="18.75" x14ac:dyDescent="0.3">
      <c r="A83" s="77" t="s">
        <v>92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</row>
    <row r="84" spans="1:12" ht="18.75" x14ac:dyDescent="0.3">
      <c r="A84" s="77" t="s">
        <v>89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</row>
    <row r="85" spans="1:12" ht="36.950000000000003" customHeight="1" x14ac:dyDescent="0.3">
      <c r="A85" s="78" t="s">
        <v>93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1:12" ht="18.75" x14ac:dyDescent="0.3">
      <c r="A86" s="77" t="s">
        <v>94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</row>
    <row r="87" spans="1:12" x14ac:dyDescent="0.2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</row>
    <row r="88" spans="1:12" ht="18.75" x14ac:dyDescent="0.3">
      <c r="H88" s="73" t="s">
        <v>90</v>
      </c>
      <c r="I88" s="73"/>
      <c r="J88" s="73"/>
      <c r="K88" s="73"/>
      <c r="L88" s="73"/>
    </row>
  </sheetData>
  <autoFilter ref="A7:O77" xr:uid="{00000000-0009-0000-0000-000001000000}">
    <filterColumn colId="6" showButton="0"/>
    <filterColumn colId="9" showButton="0"/>
  </autoFilter>
  <mergeCells count="18">
    <mergeCell ref="A87:L87"/>
    <mergeCell ref="H88:L88"/>
    <mergeCell ref="L7:L8"/>
    <mergeCell ref="A82:L82"/>
    <mergeCell ref="A83:L83"/>
    <mergeCell ref="A84:L84"/>
    <mergeCell ref="A85:L85"/>
    <mergeCell ref="A86:L86"/>
    <mergeCell ref="A4:L4"/>
    <mergeCell ref="A7:A8"/>
    <mergeCell ref="B7:B8"/>
    <mergeCell ref="C7:C8"/>
    <mergeCell ref="D7:D8"/>
    <mergeCell ref="E7:E8"/>
    <mergeCell ref="F7:F8"/>
    <mergeCell ref="G7:H7"/>
    <mergeCell ref="I7:I8"/>
    <mergeCell ref="J7:K7"/>
  </mergeCells>
  <pageMargins left="0" right="0" top="0" bottom="0" header="0" footer="0"/>
  <pageSetup paperSize="9"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TKB ban hanh</vt:lpstr>
      <vt:lpstr>TKB du kien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Khanh Nhu</cp:lastModifiedBy>
  <cp:lastPrinted>2020-03-25T00:50:04Z</cp:lastPrinted>
  <dcterms:created xsi:type="dcterms:W3CDTF">2020-02-25T02:58:16Z</dcterms:created>
  <dcterms:modified xsi:type="dcterms:W3CDTF">2020-04-14T06:43:39Z</dcterms:modified>
</cp:coreProperties>
</file>